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4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2025\ODH1\szenátus\július\7+1\szenatusra 7+1_06_29\"/>
    </mc:Choice>
  </mc:AlternateContent>
  <xr:revisionPtr revIDLastSave="0" documentId="13_ncr:1_{B18C2088-8A65-434F-84B8-F6D7447DA3F4}" xr6:coauthVersionLast="47" xr6:coauthVersionMax="47" xr10:uidLastSave="{00000000-0000-0000-0000-000000000000}"/>
  <bookViews>
    <workbookView xWindow="-110" yWindow="-110" windowWidth="19420" windowHeight="10300" firstSheet="2" activeTab="5" xr2:uid="{00000000-000D-0000-FFFF-FFFF00000000}"/>
  </bookViews>
  <sheets>
    <sheet name="SZAK" sheetId="7" r:id="rId1"/>
    <sheet name="Katonai Informatika" sheetId="23" r:id="rId2"/>
    <sheet name="Katonai kommunikáció" sheetId="24" r:id="rId3"/>
    <sheet name="Információvédelem" sheetId="25" r:id="rId4"/>
    <sheet name="REF-EHV" sheetId="26" r:id="rId5"/>
    <sheet name="Elotanulmanyi rend" sheetId="21" r:id="rId6"/>
    <sheet name="Munka1" sheetId="15" state="hidden" r:id="rId7"/>
  </sheets>
  <externalReferences>
    <externalReference r:id="rId8"/>
  </externalReferences>
  <definedNames>
    <definedName name="_1A83.2_1" localSheetId="3">#REF!</definedName>
    <definedName name="_1A83.2_1" localSheetId="1">#REF!</definedName>
    <definedName name="_1A83.2_1" localSheetId="2">#REF!</definedName>
    <definedName name="_1A83.2_1" localSheetId="4">#REF!</definedName>
    <definedName name="_1A83.2_1">#REF!</definedName>
    <definedName name="_2A83.2_2" localSheetId="3">#REF!</definedName>
    <definedName name="_2A83.2_2" localSheetId="1">#REF!</definedName>
    <definedName name="_2A83.2_2" localSheetId="2">#REF!</definedName>
    <definedName name="_2A83.2_2" localSheetId="4">#REF!</definedName>
    <definedName name="_2A83.2_2">#REF!</definedName>
    <definedName name="_3A83.2_3" localSheetId="3">#REF!</definedName>
    <definedName name="_3A83.2_3" localSheetId="1">#REF!</definedName>
    <definedName name="_3A83.2_3" localSheetId="2">#REF!</definedName>
    <definedName name="_3A83.2_3" localSheetId="4">#REF!</definedName>
    <definedName name="_3A83.2_3">#REF!</definedName>
    <definedName name="_4A83.2_4" localSheetId="3">#REF!</definedName>
    <definedName name="_4A83.2_4" localSheetId="1">#REF!</definedName>
    <definedName name="_4A83.2_4" localSheetId="2">#REF!</definedName>
    <definedName name="_4A83.2_4" localSheetId="4">#REF!</definedName>
    <definedName name="_4A83.2_4">#REF!</definedName>
    <definedName name="_xlnm._FilterDatabase" localSheetId="0" hidden="1">SZAK!$BG$1:$BG$240</definedName>
    <definedName name="A83.2" localSheetId="3">#REF!</definedName>
    <definedName name="A83.2" localSheetId="1">#REF!</definedName>
    <definedName name="A83.2" localSheetId="2">#REF!</definedName>
    <definedName name="A83.2" localSheetId="4">#REF!</definedName>
    <definedName name="A83.2">#REF!</definedName>
    <definedName name="másol" localSheetId="3">#REF!</definedName>
    <definedName name="másol" localSheetId="1">#REF!</definedName>
    <definedName name="másol" localSheetId="2">#REF!</definedName>
    <definedName name="másol" localSheetId="4">#REF!</definedName>
    <definedName name="másol">#REF!</definedName>
    <definedName name="_xlnm.Print_Area" localSheetId="3">Információvédelem!$A$1:$BG$51</definedName>
    <definedName name="_xlnm.Print_Area" localSheetId="1">'Katonai Informatika'!$A$1:$BG$53</definedName>
    <definedName name="_xlnm.Print_Area" localSheetId="2">'Katonai kommunikáció'!$A$1:$BG$52</definedName>
    <definedName name="_xlnm.Print_Area" localSheetId="4">'REF-EHV'!$A$1:$BG$52</definedName>
    <definedName name="_xlnm.Print_Area" localSheetId="0">SZAK!$A$1:$BG$115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S83" i="7" l="1"/>
  <c r="Q83" i="7"/>
  <c r="M86" i="7"/>
  <c r="K86" i="7"/>
  <c r="M85" i="7"/>
  <c r="K85" i="7"/>
  <c r="M84" i="7"/>
  <c r="K84" i="7"/>
  <c r="M87" i="7"/>
  <c r="K87" i="7"/>
  <c r="G88" i="7"/>
  <c r="E88" i="7"/>
  <c r="S82" i="7"/>
  <c r="Q82" i="7"/>
  <c r="BB31" i="26"/>
  <c r="BA31" i="26"/>
  <c r="BC31" i="26"/>
  <c r="AO28" i="25"/>
  <c r="Y31" i="7" l="1"/>
  <c r="G90" i="7"/>
  <c r="E90" i="7"/>
  <c r="G89" i="7"/>
  <c r="E89" i="7"/>
  <c r="AE13" i="25"/>
  <c r="AC13" i="25"/>
  <c r="BE13" i="25"/>
  <c r="BD13" i="25"/>
  <c r="BC13" i="25"/>
  <c r="BB13" i="25"/>
  <c r="BA13" i="25"/>
  <c r="AZ13" i="25"/>
  <c r="BE13" i="24"/>
  <c r="BD13" i="24"/>
  <c r="BC13" i="24"/>
  <c r="BB13" i="24"/>
  <c r="AZ13" i="24"/>
  <c r="BA13" i="24"/>
  <c r="AE13" i="24" l="1"/>
  <c r="AC13" i="24"/>
  <c r="AY51" i="26"/>
  <c r="AS51" i="26"/>
  <c r="AM51" i="26"/>
  <c r="AG51" i="26"/>
  <c r="AA51" i="26"/>
  <c r="U51" i="26"/>
  <c r="O51" i="26"/>
  <c r="I51" i="26"/>
  <c r="AY50" i="26"/>
  <c r="AS50" i="26"/>
  <c r="AM50" i="26"/>
  <c r="AG50" i="26"/>
  <c r="AA50" i="26"/>
  <c r="U50" i="26"/>
  <c r="O50" i="26"/>
  <c r="I50" i="26"/>
  <c r="AY49" i="26"/>
  <c r="AS49" i="26"/>
  <c r="AM49" i="26"/>
  <c r="AG49" i="26"/>
  <c r="AA49" i="26"/>
  <c r="U49" i="26"/>
  <c r="O49" i="26"/>
  <c r="I49" i="26"/>
  <c r="AY48" i="26"/>
  <c r="AS48" i="26"/>
  <c r="AM48" i="26"/>
  <c r="AG48" i="26"/>
  <c r="AA48" i="26"/>
  <c r="U48" i="26"/>
  <c r="O48" i="26"/>
  <c r="I48" i="26"/>
  <c r="AY47" i="26"/>
  <c r="AS47" i="26"/>
  <c r="AM47" i="26"/>
  <c r="AG47" i="26"/>
  <c r="AA47" i="26"/>
  <c r="U47" i="26"/>
  <c r="O47" i="26"/>
  <c r="I47" i="26"/>
  <c r="AY46" i="26"/>
  <c r="AS46" i="26"/>
  <c r="AM46" i="26"/>
  <c r="AG46" i="26"/>
  <c r="AA46" i="26"/>
  <c r="U46" i="26"/>
  <c r="O46" i="26"/>
  <c r="I46" i="26"/>
  <c r="AY45" i="26"/>
  <c r="AS45" i="26"/>
  <c r="AM45" i="26"/>
  <c r="AG45" i="26"/>
  <c r="AA45" i="26"/>
  <c r="U45" i="26"/>
  <c r="O45" i="26"/>
  <c r="I45" i="26"/>
  <c r="AY44" i="26"/>
  <c r="AS44" i="26"/>
  <c r="AM44" i="26"/>
  <c r="AG44" i="26"/>
  <c r="AA44" i="26"/>
  <c r="U44" i="26"/>
  <c r="O44" i="26"/>
  <c r="O52" i="26" s="1"/>
  <c r="I44" i="26"/>
  <c r="AY43" i="26"/>
  <c r="AS43" i="26"/>
  <c r="AM43" i="26"/>
  <c r="AG43" i="26"/>
  <c r="AA43" i="26"/>
  <c r="U43" i="26"/>
  <c r="O43" i="26"/>
  <c r="I43" i="26"/>
  <c r="AY42" i="26"/>
  <c r="AS42" i="26"/>
  <c r="AM42" i="26"/>
  <c r="AG42" i="26"/>
  <c r="AA42" i="26"/>
  <c r="U42" i="26"/>
  <c r="O42" i="26"/>
  <c r="I42" i="26"/>
  <c r="AY41" i="26"/>
  <c r="AS41" i="26"/>
  <c r="AM41" i="26"/>
  <c r="AG41" i="26"/>
  <c r="AA41" i="26"/>
  <c r="U41" i="26"/>
  <c r="O41" i="26"/>
  <c r="I41" i="26"/>
  <c r="AY40" i="26"/>
  <c r="AY52" i="26" s="1"/>
  <c r="AS40" i="26"/>
  <c r="AM40" i="26"/>
  <c r="AM52" i="26" s="1"/>
  <c r="AG40" i="26"/>
  <c r="AG52" i="26" s="1"/>
  <c r="AA40" i="26"/>
  <c r="AA52" i="26" s="1"/>
  <c r="U40" i="26"/>
  <c r="U52" i="26" s="1"/>
  <c r="O40" i="26"/>
  <c r="I40" i="26"/>
  <c r="I52" i="26" s="1"/>
  <c r="BB37" i="26"/>
  <c r="AZ37" i="26"/>
  <c r="AV37" i="26"/>
  <c r="AT37" i="26"/>
  <c r="AU37" i="26" s="1"/>
  <c r="AP37" i="26"/>
  <c r="AQ37" i="26" s="1"/>
  <c r="AO37" i="26"/>
  <c r="AN37" i="26"/>
  <c r="AK37" i="26"/>
  <c r="AJ37" i="26"/>
  <c r="AH37" i="26"/>
  <c r="AI37" i="26" s="1"/>
  <c r="AD37" i="26"/>
  <c r="AE37" i="26" s="1"/>
  <c r="AC37" i="26"/>
  <c r="AB37" i="26"/>
  <c r="Y37" i="26"/>
  <c r="X37" i="26"/>
  <c r="V37" i="26"/>
  <c r="W37" i="26" s="1"/>
  <c r="R37" i="26"/>
  <c r="S37" i="26" s="1"/>
  <c r="Q37" i="26"/>
  <c r="P37" i="26"/>
  <c r="BA37" i="26" s="1"/>
  <c r="M37" i="26"/>
  <c r="L37" i="26"/>
  <c r="BC37" i="26" s="1"/>
  <c r="J37" i="26"/>
  <c r="K37" i="26" s="1"/>
  <c r="F37" i="26"/>
  <c r="G37" i="26" s="1"/>
  <c r="E37" i="26"/>
  <c r="D37" i="26"/>
  <c r="BE36" i="26"/>
  <c r="BC36" i="26"/>
  <c r="BB36" i="26"/>
  <c r="BA36" i="26"/>
  <c r="AZ36" i="26"/>
  <c r="AU36" i="26"/>
  <c r="AQ36" i="26"/>
  <c r="AO36" i="26"/>
  <c r="AK36" i="26"/>
  <c r="AI36" i="26"/>
  <c r="AE36" i="26"/>
  <c r="AC36" i="26"/>
  <c r="Y36" i="26"/>
  <c r="W36" i="26"/>
  <c r="S36" i="26"/>
  <c r="Q36" i="26"/>
  <c r="M36" i="26"/>
  <c r="K36" i="26"/>
  <c r="G36" i="26"/>
  <c r="E36" i="26"/>
  <c r="BE35" i="26"/>
  <c r="BC35" i="26"/>
  <c r="BB35" i="26"/>
  <c r="BA35" i="26"/>
  <c r="AZ35" i="26"/>
  <c r="AW35" i="26"/>
  <c r="AU35" i="26"/>
  <c r="AQ35" i="26"/>
  <c r="AO35" i="26"/>
  <c r="AK35" i="26"/>
  <c r="AI35" i="26"/>
  <c r="AE35" i="26"/>
  <c r="AC35" i="26"/>
  <c r="Y35" i="26"/>
  <c r="W35" i="26"/>
  <c r="S35" i="26"/>
  <c r="Q35" i="26"/>
  <c r="M35" i="26"/>
  <c r="K35" i="26"/>
  <c r="G35" i="26"/>
  <c r="E35" i="26"/>
  <c r="BE34" i="26"/>
  <c r="BC34" i="26"/>
  <c r="BB34" i="26"/>
  <c r="BA34" i="26"/>
  <c r="AZ34" i="26"/>
  <c r="AW34" i="26"/>
  <c r="AU34" i="26"/>
  <c r="AQ34" i="26"/>
  <c r="AO34" i="26"/>
  <c r="AK34" i="26"/>
  <c r="AI34" i="26"/>
  <c r="AE34" i="26"/>
  <c r="AC34" i="26"/>
  <c r="Y34" i="26"/>
  <c r="W34" i="26"/>
  <c r="S34" i="26"/>
  <c r="Q34" i="26"/>
  <c r="M34" i="26"/>
  <c r="K34" i="26"/>
  <c r="G34" i="26"/>
  <c r="E34" i="26"/>
  <c r="AX31" i="26"/>
  <c r="AV31" i="26"/>
  <c r="AT31" i="26"/>
  <c r="AR31" i="26"/>
  <c r="AP31" i="26"/>
  <c r="AN31" i="26"/>
  <c r="AL31" i="26"/>
  <c r="AJ31" i="26"/>
  <c r="AI31" i="26"/>
  <c r="AH31" i="26"/>
  <c r="AF31" i="26"/>
  <c r="AD31" i="26"/>
  <c r="AB31" i="26"/>
  <c r="Z31" i="26"/>
  <c r="X31" i="26"/>
  <c r="V31" i="26"/>
  <c r="T31" i="26"/>
  <c r="R31" i="26"/>
  <c r="P31" i="26"/>
  <c r="N31" i="26"/>
  <c r="L31" i="26"/>
  <c r="J31" i="26"/>
  <c r="H31" i="26"/>
  <c r="F31" i="26"/>
  <c r="D31" i="26"/>
  <c r="BE30" i="26"/>
  <c r="BB30" i="26"/>
  <c r="BA30" i="26"/>
  <c r="AZ30" i="26"/>
  <c r="AU30" i="26"/>
  <c r="AQ30" i="26"/>
  <c r="AO30" i="26"/>
  <c r="AK30" i="26"/>
  <c r="AI30" i="26"/>
  <c r="AE30" i="26"/>
  <c r="AC30" i="26"/>
  <c r="Y30" i="26"/>
  <c r="W30" i="26"/>
  <c r="S30" i="26"/>
  <c r="Q30" i="26"/>
  <c r="M30" i="26"/>
  <c r="K30" i="26"/>
  <c r="G30" i="26"/>
  <c r="E30" i="26"/>
  <c r="BE29" i="26"/>
  <c r="BD29" i="26"/>
  <c r="BC29" i="26"/>
  <c r="BB29" i="26"/>
  <c r="AZ29" i="26"/>
  <c r="AQ29" i="26"/>
  <c r="AK29" i="26"/>
  <c r="AI29" i="26"/>
  <c r="AE29" i="26"/>
  <c r="AC29" i="26"/>
  <c r="Y29" i="26"/>
  <c r="W29" i="26"/>
  <c r="S29" i="26"/>
  <c r="Q29" i="26"/>
  <c r="M29" i="26"/>
  <c r="K29" i="26"/>
  <c r="G29" i="26"/>
  <c r="E29" i="26"/>
  <c r="BE28" i="26"/>
  <c r="BD28" i="26"/>
  <c r="BC28" i="26"/>
  <c r="BB28" i="26"/>
  <c r="BA28" i="26"/>
  <c r="AZ28" i="26"/>
  <c r="AQ28" i="26"/>
  <c r="AO28" i="26"/>
  <c r="AK28" i="26"/>
  <c r="AI28" i="26"/>
  <c r="AE28" i="26"/>
  <c r="AC28" i="26"/>
  <c r="Y28" i="26"/>
  <c r="W28" i="26"/>
  <c r="S28" i="26"/>
  <c r="Q28" i="26"/>
  <c r="M28" i="26"/>
  <c r="K28" i="26"/>
  <c r="G28" i="26"/>
  <c r="E28" i="26"/>
  <c r="BE27" i="26"/>
  <c r="BD27" i="26"/>
  <c r="BC27" i="26"/>
  <c r="BB27" i="26"/>
  <c r="BA27" i="26"/>
  <c r="AZ27" i="26"/>
  <c r="AW27" i="26"/>
  <c r="AU27" i="26"/>
  <c r="AQ27" i="26"/>
  <c r="AO27" i="26"/>
  <c r="AK27" i="26"/>
  <c r="AI27" i="26"/>
  <c r="AE27" i="26"/>
  <c r="AC27" i="26"/>
  <c r="Y27" i="26"/>
  <c r="W27" i="26"/>
  <c r="S27" i="26"/>
  <c r="Q27" i="26"/>
  <c r="M27" i="26"/>
  <c r="K27" i="26"/>
  <c r="G27" i="26"/>
  <c r="E27" i="26"/>
  <c r="BE26" i="26"/>
  <c r="BD26" i="26"/>
  <c r="BC26" i="26"/>
  <c r="BB26" i="26"/>
  <c r="BA26" i="26"/>
  <c r="AZ26" i="26"/>
  <c r="AW26" i="26"/>
  <c r="AU26" i="26"/>
  <c r="AQ26" i="26"/>
  <c r="AO26" i="26"/>
  <c r="AK26" i="26"/>
  <c r="AI26" i="26"/>
  <c r="AE26" i="26"/>
  <c r="AC26" i="26"/>
  <c r="Y26" i="26"/>
  <c r="W26" i="26"/>
  <c r="S26" i="26"/>
  <c r="Q26" i="26"/>
  <c r="M26" i="26"/>
  <c r="K26" i="26"/>
  <c r="G26" i="26"/>
  <c r="E26" i="26"/>
  <c r="BE25" i="26"/>
  <c r="BD25" i="26"/>
  <c r="BC25" i="26"/>
  <c r="BB25" i="26"/>
  <c r="BA25" i="26"/>
  <c r="AZ25" i="26"/>
  <c r="AW25" i="26"/>
  <c r="AU25" i="26"/>
  <c r="AQ25" i="26"/>
  <c r="AO25" i="26"/>
  <c r="AK25" i="26"/>
  <c r="AI25" i="26"/>
  <c r="AE25" i="26"/>
  <c r="AC25" i="26"/>
  <c r="Y25" i="26"/>
  <c r="W25" i="26"/>
  <c r="S25" i="26"/>
  <c r="Q25" i="26"/>
  <c r="M25" i="26"/>
  <c r="K25" i="26"/>
  <c r="G25" i="26"/>
  <c r="E25" i="26"/>
  <c r="BE24" i="26"/>
  <c r="BD24" i="26"/>
  <c r="BC24" i="26"/>
  <c r="BB24" i="26"/>
  <c r="BA24" i="26"/>
  <c r="AZ24" i="26"/>
  <c r="AW24" i="26"/>
  <c r="AU24" i="26"/>
  <c r="AQ24" i="26"/>
  <c r="AO24" i="26"/>
  <c r="AK24" i="26"/>
  <c r="AI24" i="26"/>
  <c r="AE24" i="26"/>
  <c r="AC24" i="26"/>
  <c r="Y24" i="26"/>
  <c r="W24" i="26"/>
  <c r="S24" i="26"/>
  <c r="Q24" i="26"/>
  <c r="M24" i="26"/>
  <c r="K24" i="26"/>
  <c r="G24" i="26"/>
  <c r="E24" i="26"/>
  <c r="BE23" i="26"/>
  <c r="BD23" i="26"/>
  <c r="BC23" i="26"/>
  <c r="BB23" i="26"/>
  <c r="BA23" i="26"/>
  <c r="AZ23" i="26"/>
  <c r="AW23" i="26"/>
  <c r="AU23" i="26"/>
  <c r="AK23" i="26"/>
  <c r="AI23" i="26"/>
  <c r="AE23" i="26"/>
  <c r="AC23" i="26"/>
  <c r="Y23" i="26"/>
  <c r="W23" i="26"/>
  <c r="S23" i="26"/>
  <c r="Q23" i="26"/>
  <c r="M23" i="26"/>
  <c r="K23" i="26"/>
  <c r="G23" i="26"/>
  <c r="E23" i="26"/>
  <c r="BE22" i="26"/>
  <c r="BD22" i="26"/>
  <c r="BC22" i="26"/>
  <c r="BB22" i="26"/>
  <c r="BA22" i="26"/>
  <c r="AZ22" i="26"/>
  <c r="AW22" i="26"/>
  <c r="AU22" i="26"/>
  <c r="AQ22" i="26"/>
  <c r="AO22" i="26"/>
  <c r="AK22" i="26"/>
  <c r="AI22" i="26"/>
  <c r="AE22" i="26"/>
  <c r="AC22" i="26"/>
  <c r="Y22" i="26"/>
  <c r="W22" i="26"/>
  <c r="S22" i="26"/>
  <c r="Q22" i="26"/>
  <c r="M22" i="26"/>
  <c r="K22" i="26"/>
  <c r="G22" i="26"/>
  <c r="E22" i="26"/>
  <c r="BE21" i="26"/>
  <c r="BD21" i="26"/>
  <c r="BC21" i="26"/>
  <c r="BB21" i="26"/>
  <c r="BA21" i="26"/>
  <c r="AZ21" i="26"/>
  <c r="AW21" i="26"/>
  <c r="AU21" i="26"/>
  <c r="AQ21" i="26"/>
  <c r="AO21" i="26"/>
  <c r="AK21" i="26"/>
  <c r="AI21" i="26"/>
  <c r="AE21" i="26"/>
  <c r="AC21" i="26"/>
  <c r="Y21" i="26"/>
  <c r="W21" i="26"/>
  <c r="S21" i="26"/>
  <c r="Q21" i="26"/>
  <c r="M21" i="26"/>
  <c r="K21" i="26"/>
  <c r="G21" i="26"/>
  <c r="E21" i="26"/>
  <c r="BE20" i="26"/>
  <c r="BD20" i="26"/>
  <c r="BC20" i="26"/>
  <c r="BB20" i="26"/>
  <c r="BA20" i="26"/>
  <c r="AZ20" i="26"/>
  <c r="AW20" i="26"/>
  <c r="AU20" i="26"/>
  <c r="AQ20" i="26"/>
  <c r="AO20" i="26"/>
  <c r="AK20" i="26"/>
  <c r="AI20" i="26"/>
  <c r="AE20" i="26"/>
  <c r="AC20" i="26"/>
  <c r="Y20" i="26"/>
  <c r="W20" i="26"/>
  <c r="S20" i="26"/>
  <c r="Q20" i="26"/>
  <c r="M20" i="26"/>
  <c r="K20" i="26"/>
  <c r="G20" i="26"/>
  <c r="E20" i="26"/>
  <c r="BE19" i="26"/>
  <c r="BD19" i="26"/>
  <c r="BC19" i="26"/>
  <c r="BB19" i="26"/>
  <c r="BA19" i="26"/>
  <c r="AZ19" i="26"/>
  <c r="AW19" i="26"/>
  <c r="AU19" i="26"/>
  <c r="AQ19" i="26"/>
  <c r="AO19" i="26"/>
  <c r="AK19" i="26"/>
  <c r="AI19" i="26"/>
  <c r="AE19" i="26"/>
  <c r="AC19" i="26"/>
  <c r="Y19" i="26"/>
  <c r="W19" i="26"/>
  <c r="S19" i="26"/>
  <c r="Q19" i="26"/>
  <c r="M19" i="26"/>
  <c r="K19" i="26"/>
  <c r="G19" i="26"/>
  <c r="E19" i="26"/>
  <c r="BE18" i="26"/>
  <c r="BD18" i="26"/>
  <c r="BC18" i="26"/>
  <c r="BB18" i="26"/>
  <c r="BA18" i="26"/>
  <c r="AZ18" i="26"/>
  <c r="AW18" i="26"/>
  <c r="AU18" i="26"/>
  <c r="AQ18" i="26"/>
  <c r="AO18" i="26"/>
  <c r="AK18" i="26"/>
  <c r="AI18" i="26"/>
  <c r="AE18" i="26"/>
  <c r="AC18" i="26"/>
  <c r="Y18" i="26"/>
  <c r="W18" i="26"/>
  <c r="S18" i="26"/>
  <c r="Q18" i="26"/>
  <c r="M18" i="26"/>
  <c r="K18" i="26"/>
  <c r="G18" i="26"/>
  <c r="E18" i="26"/>
  <c r="BE17" i="26"/>
  <c r="BD17" i="26"/>
  <c r="BC17" i="26"/>
  <c r="BB17" i="26"/>
  <c r="BA17" i="26"/>
  <c r="AZ17" i="26"/>
  <c r="AW17" i="26"/>
  <c r="AU17" i="26"/>
  <c r="AQ17" i="26"/>
  <c r="AO17" i="26"/>
  <c r="AK17" i="26"/>
  <c r="AI17" i="26"/>
  <c r="AE17" i="26"/>
  <c r="AC17" i="26"/>
  <c r="Y17" i="26"/>
  <c r="W17" i="26"/>
  <c r="S17" i="26"/>
  <c r="Q17" i="26"/>
  <c r="M17" i="26"/>
  <c r="K17" i="26"/>
  <c r="G17" i="26"/>
  <c r="E17" i="26"/>
  <c r="BE16" i="26"/>
  <c r="BD16" i="26"/>
  <c r="BC16" i="26"/>
  <c r="BB16" i="26"/>
  <c r="BA16" i="26"/>
  <c r="AZ16" i="26"/>
  <c r="AW16" i="26"/>
  <c r="AU16" i="26"/>
  <c r="AQ16" i="26"/>
  <c r="AO16" i="26"/>
  <c r="AK16" i="26"/>
  <c r="AI16" i="26"/>
  <c r="AE16" i="26"/>
  <c r="AC16" i="26"/>
  <c r="Y16" i="26"/>
  <c r="W16" i="26"/>
  <c r="S16" i="26"/>
  <c r="Q16" i="26"/>
  <c r="M16" i="26"/>
  <c r="K16" i="26"/>
  <c r="G16" i="26"/>
  <c r="E16" i="26"/>
  <c r="BE15" i="26"/>
  <c r="BD15" i="26"/>
  <c r="BC15" i="26"/>
  <c r="BB15" i="26"/>
  <c r="BA15" i="26"/>
  <c r="AZ15" i="26"/>
  <c r="AW15" i="26"/>
  <c r="AU15" i="26"/>
  <c r="AQ15" i="26"/>
  <c r="AO15" i="26"/>
  <c r="AK15" i="26"/>
  <c r="AI15" i="26"/>
  <c r="AE15" i="26"/>
  <c r="AC15" i="26"/>
  <c r="Y15" i="26"/>
  <c r="W15" i="26"/>
  <c r="S15" i="26"/>
  <c r="Q15" i="26"/>
  <c r="M15" i="26"/>
  <c r="K15" i="26"/>
  <c r="G15" i="26"/>
  <c r="E15" i="26"/>
  <c r="BE14" i="26"/>
  <c r="BD14" i="26"/>
  <c r="BC14" i="26"/>
  <c r="BB14" i="26"/>
  <c r="BA14" i="26"/>
  <c r="AZ14" i="26"/>
  <c r="AW14" i="26"/>
  <c r="AU14" i="26"/>
  <c r="AQ14" i="26"/>
  <c r="AO14" i="26"/>
  <c r="AK14" i="26"/>
  <c r="AI14" i="26"/>
  <c r="AE14" i="26"/>
  <c r="AC14" i="26"/>
  <c r="Y14" i="26"/>
  <c r="W14" i="26"/>
  <c r="S14" i="26"/>
  <c r="Q14" i="26"/>
  <c r="M14" i="26"/>
  <c r="K14" i="26"/>
  <c r="G14" i="26"/>
  <c r="E14" i="26"/>
  <c r="BE13" i="26"/>
  <c r="BD13" i="26"/>
  <c r="BC13" i="26"/>
  <c r="BB13" i="26"/>
  <c r="BA13" i="26"/>
  <c r="AZ13" i="26"/>
  <c r="AW13" i="26"/>
  <c r="AU13" i="26"/>
  <c r="AQ13" i="26"/>
  <c r="AO13" i="26"/>
  <c r="AK13" i="26"/>
  <c r="AI13" i="26"/>
  <c r="AE13" i="26"/>
  <c r="AC13" i="26"/>
  <c r="Y13" i="26"/>
  <c r="Y31" i="26" s="1"/>
  <c r="W13" i="26"/>
  <c r="S13" i="26"/>
  <c r="Q13" i="26"/>
  <c r="M13" i="26"/>
  <c r="K13" i="26"/>
  <c r="G13" i="26"/>
  <c r="E13" i="26"/>
  <c r="BE12" i="26"/>
  <c r="BE31" i="26" s="1"/>
  <c r="BD12" i="26"/>
  <c r="BC12" i="26"/>
  <c r="BB12" i="26"/>
  <c r="BA12" i="26"/>
  <c r="AZ12" i="26"/>
  <c r="AZ31" i="26" s="1"/>
  <c r="AW12" i="26"/>
  <c r="AU12" i="26"/>
  <c r="AU31" i="26" s="1"/>
  <c r="AQ12" i="26"/>
  <c r="AQ31" i="26" s="1"/>
  <c r="AO12" i="26"/>
  <c r="AO31" i="26" s="1"/>
  <c r="AK12" i="26"/>
  <c r="AK31" i="26" s="1"/>
  <c r="AI12" i="26"/>
  <c r="AE12" i="26"/>
  <c r="AE31" i="26" s="1"/>
  <c r="AC12" i="26"/>
  <c r="AC31" i="26" s="1"/>
  <c r="Y12" i="26"/>
  <c r="W12" i="26"/>
  <c r="W31" i="26" s="1"/>
  <c r="S12" i="26"/>
  <c r="S31" i="26" s="1"/>
  <c r="Q12" i="26"/>
  <c r="Q31" i="26" s="1"/>
  <c r="M12" i="26"/>
  <c r="M31" i="26" s="1"/>
  <c r="K12" i="26"/>
  <c r="K31" i="26" s="1"/>
  <c r="G12" i="26"/>
  <c r="G31" i="26" s="1"/>
  <c r="E12" i="26"/>
  <c r="E31" i="26" s="1"/>
  <c r="BE10" i="26"/>
  <c r="BD10" i="26"/>
  <c r="BC10" i="26"/>
  <c r="BB10" i="26"/>
  <c r="BA10" i="26"/>
  <c r="AZ10" i="26"/>
  <c r="AY10" i="26"/>
  <c r="AX10" i="26"/>
  <c r="AX32" i="26" s="1"/>
  <c r="AW10" i="26"/>
  <c r="AW32" i="26" s="1"/>
  <c r="AW38" i="26" s="1"/>
  <c r="AV10" i="26"/>
  <c r="AV32" i="26" s="1"/>
  <c r="AV38" i="26" s="1"/>
  <c r="AU10" i="26"/>
  <c r="AT10" i="26"/>
  <c r="AT32" i="26" s="1"/>
  <c r="AT38" i="26" s="1"/>
  <c r="AU38" i="26" s="1"/>
  <c r="AS10" i="26"/>
  <c r="AR10" i="26"/>
  <c r="AR32" i="26" s="1"/>
  <c r="AQ10" i="26"/>
  <c r="AP10" i="26"/>
  <c r="AO10" i="26"/>
  <c r="AN10" i="26"/>
  <c r="AM10" i="26"/>
  <c r="AL10" i="26"/>
  <c r="AL32" i="26" s="1"/>
  <c r="AK10" i="26"/>
  <c r="AK32" i="26" s="1"/>
  <c r="AJ10" i="26"/>
  <c r="AJ32" i="26" s="1"/>
  <c r="AJ38" i="26" s="1"/>
  <c r="AI10" i="26"/>
  <c r="AI32" i="26" s="1"/>
  <c r="AH10" i="26"/>
  <c r="AH32" i="26" s="1"/>
  <c r="AH38" i="26" s="1"/>
  <c r="AI38" i="26" s="1"/>
  <c r="AG10" i="26"/>
  <c r="AF10" i="26"/>
  <c r="AE10" i="26"/>
  <c r="AE32" i="26" s="1"/>
  <c r="AD10" i="26"/>
  <c r="AD32" i="26" s="1"/>
  <c r="AD38" i="26" s="1"/>
  <c r="AE38" i="26" s="1"/>
  <c r="AC10" i="26"/>
  <c r="AB10" i="26"/>
  <c r="AB32" i="26" s="1"/>
  <c r="AB38" i="26" s="1"/>
  <c r="AC38" i="26" s="1"/>
  <c r="AA10" i="26"/>
  <c r="Z10" i="26"/>
  <c r="Z32" i="26" s="1"/>
  <c r="Y10" i="26"/>
  <c r="X10" i="26"/>
  <c r="X32" i="26" s="1"/>
  <c r="X38" i="26" s="1"/>
  <c r="Y38" i="26" s="1"/>
  <c r="W10" i="26"/>
  <c r="V10" i="26"/>
  <c r="V32" i="26" s="1"/>
  <c r="V38" i="26" s="1"/>
  <c r="W38" i="26" s="1"/>
  <c r="U10" i="26"/>
  <c r="T10" i="26"/>
  <c r="T32" i="26" s="1"/>
  <c r="S10" i="26"/>
  <c r="R10" i="26"/>
  <c r="R32" i="26" s="1"/>
  <c r="R38" i="26" s="1"/>
  <c r="S38" i="26" s="1"/>
  <c r="Q10" i="26"/>
  <c r="Q32" i="26" s="1"/>
  <c r="P10" i="26"/>
  <c r="P32" i="26" s="1"/>
  <c r="P38" i="26" s="1"/>
  <c r="Q38" i="26" s="1"/>
  <c r="O10" i="26"/>
  <c r="N10" i="26"/>
  <c r="N32" i="26" s="1"/>
  <c r="M10" i="26"/>
  <c r="M32" i="26" s="1"/>
  <c r="L10" i="26"/>
  <c r="L32" i="26" s="1"/>
  <c r="L38" i="26" s="1"/>
  <c r="K10" i="26"/>
  <c r="K32" i="26" s="1"/>
  <c r="J10" i="26"/>
  <c r="J32" i="26" s="1"/>
  <c r="J38" i="26" s="1"/>
  <c r="K38" i="26" s="1"/>
  <c r="I10" i="26"/>
  <c r="H10" i="26"/>
  <c r="H32" i="26" s="1"/>
  <c r="G10" i="26"/>
  <c r="G32" i="26" s="1"/>
  <c r="F10" i="26"/>
  <c r="F32" i="26" s="1"/>
  <c r="F38" i="26" s="1"/>
  <c r="E10" i="26"/>
  <c r="E32" i="26" s="1"/>
  <c r="D10" i="26"/>
  <c r="D32" i="26" s="1"/>
  <c r="D38" i="26" s="1"/>
  <c r="AY50" i="25"/>
  <c r="AS50" i="25"/>
  <c r="AM50" i="25"/>
  <c r="AG50" i="25"/>
  <c r="AA50" i="25"/>
  <c r="U50" i="25"/>
  <c r="O50" i="25"/>
  <c r="I50" i="25"/>
  <c r="AY49" i="25"/>
  <c r="AS49" i="25"/>
  <c r="AM49" i="25"/>
  <c r="AG49" i="25"/>
  <c r="AA49" i="25"/>
  <c r="U49" i="25"/>
  <c r="O49" i="25"/>
  <c r="I49" i="25"/>
  <c r="AY48" i="25"/>
  <c r="AS48" i="25"/>
  <c r="AM48" i="25"/>
  <c r="AG48" i="25"/>
  <c r="AA48" i="25"/>
  <c r="U48" i="25"/>
  <c r="O48" i="25"/>
  <c r="I48" i="25"/>
  <c r="AY47" i="25"/>
  <c r="AS47" i="25"/>
  <c r="AM47" i="25"/>
  <c r="AG47" i="25"/>
  <c r="AA47" i="25"/>
  <c r="U47" i="25"/>
  <c r="O47" i="25"/>
  <c r="I47" i="25"/>
  <c r="AY46" i="25"/>
  <c r="AS46" i="25"/>
  <c r="AM46" i="25"/>
  <c r="AG46" i="25"/>
  <c r="AA46" i="25"/>
  <c r="U46" i="25"/>
  <c r="O46" i="25"/>
  <c r="I46" i="25"/>
  <c r="AY45" i="25"/>
  <c r="AS45" i="25"/>
  <c r="AM45" i="25"/>
  <c r="AG45" i="25"/>
  <c r="AA45" i="25"/>
  <c r="U45" i="25"/>
  <c r="O45" i="25"/>
  <c r="I45" i="25"/>
  <c r="AY44" i="25"/>
  <c r="AS44" i="25"/>
  <c r="AM44" i="25"/>
  <c r="AG44" i="25"/>
  <c r="AA44" i="25"/>
  <c r="U44" i="25"/>
  <c r="O44" i="25"/>
  <c r="I44" i="25"/>
  <c r="AY43" i="25"/>
  <c r="AS43" i="25"/>
  <c r="AM43" i="25"/>
  <c r="AG43" i="25"/>
  <c r="AA43" i="25"/>
  <c r="U43" i="25"/>
  <c r="O43" i="25"/>
  <c r="I43" i="25"/>
  <c r="AY42" i="25"/>
  <c r="AS42" i="25"/>
  <c r="AM42" i="25"/>
  <c r="AG42" i="25"/>
  <c r="AA42" i="25"/>
  <c r="U42" i="25"/>
  <c r="O42" i="25"/>
  <c r="I42" i="25"/>
  <c r="AY41" i="25"/>
  <c r="AS41" i="25"/>
  <c r="AM41" i="25"/>
  <c r="AG41" i="25"/>
  <c r="AA41" i="25"/>
  <c r="U41" i="25"/>
  <c r="O41" i="25"/>
  <c r="I41" i="25"/>
  <c r="AY40" i="25"/>
  <c r="AS40" i="25"/>
  <c r="AM40" i="25"/>
  <c r="AG40" i="25"/>
  <c r="AA40" i="25"/>
  <c r="U40" i="25"/>
  <c r="O40" i="25"/>
  <c r="I40" i="25"/>
  <c r="AY39" i="25"/>
  <c r="AS39" i="25"/>
  <c r="AS51" i="25" s="1"/>
  <c r="AM39" i="25"/>
  <c r="AG39" i="25"/>
  <c r="AG51" i="25" s="1"/>
  <c r="AA39" i="25"/>
  <c r="AA51" i="25" s="1"/>
  <c r="U39" i="25"/>
  <c r="U51" i="25" s="1"/>
  <c r="O39" i="25"/>
  <c r="I39" i="25"/>
  <c r="I51" i="25" s="1"/>
  <c r="AZ36" i="25"/>
  <c r="AV36" i="25"/>
  <c r="AT36" i="25"/>
  <c r="AU36" i="25" s="1"/>
  <c r="AP36" i="25"/>
  <c r="AQ36" i="25" s="1"/>
  <c r="AN36" i="25"/>
  <c r="AO36" i="25" s="1"/>
  <c r="AJ36" i="25"/>
  <c r="AK36" i="25" s="1"/>
  <c r="AH36" i="25"/>
  <c r="AI36" i="25" s="1"/>
  <c r="AD36" i="25"/>
  <c r="AE36" i="25" s="1"/>
  <c r="AB36" i="25"/>
  <c r="AC36" i="25" s="1"/>
  <c r="Y36" i="25"/>
  <c r="X36" i="25"/>
  <c r="V36" i="25"/>
  <c r="W36" i="25" s="1"/>
  <c r="R36" i="25"/>
  <c r="S36" i="25" s="1"/>
  <c r="P36" i="25"/>
  <c r="Q36" i="25" s="1"/>
  <c r="L36" i="25"/>
  <c r="BC36" i="25" s="1"/>
  <c r="J36" i="25"/>
  <c r="K36" i="25" s="1"/>
  <c r="F36" i="25"/>
  <c r="G36" i="25" s="1"/>
  <c r="D36" i="25"/>
  <c r="E36" i="25" s="1"/>
  <c r="BE35" i="25"/>
  <c r="BC35" i="25"/>
  <c r="BB35" i="25"/>
  <c r="BA35" i="25"/>
  <c r="AZ35" i="25"/>
  <c r="AU35" i="25"/>
  <c r="AQ35" i="25"/>
  <c r="AO35" i="25"/>
  <c r="AK35" i="25"/>
  <c r="AI35" i="25"/>
  <c r="AE35" i="25"/>
  <c r="AC35" i="25"/>
  <c r="Y35" i="25"/>
  <c r="W35" i="25"/>
  <c r="S35" i="25"/>
  <c r="Q35" i="25"/>
  <c r="M35" i="25"/>
  <c r="K35" i="25"/>
  <c r="G35" i="25"/>
  <c r="E35" i="25"/>
  <c r="BE34" i="25"/>
  <c r="BC34" i="25"/>
  <c r="BB34" i="25"/>
  <c r="BA34" i="25"/>
  <c r="AZ34" i="25"/>
  <c r="AW34" i="25"/>
  <c r="AU34" i="25"/>
  <c r="AQ34" i="25"/>
  <c r="AO34" i="25"/>
  <c r="AK34" i="25"/>
  <c r="AI34" i="25"/>
  <c r="AE34" i="25"/>
  <c r="AC34" i="25"/>
  <c r="Y34" i="25"/>
  <c r="W34" i="25"/>
  <c r="S34" i="25"/>
  <c r="Q34" i="25"/>
  <c r="M34" i="25"/>
  <c r="K34" i="25"/>
  <c r="G34" i="25"/>
  <c r="E34" i="25"/>
  <c r="BE33" i="25"/>
  <c r="BC33" i="25"/>
  <c r="BB33" i="25"/>
  <c r="BA33" i="25"/>
  <c r="AZ33" i="25"/>
  <c r="AW33" i="25"/>
  <c r="AU33" i="25"/>
  <c r="AQ33" i="25"/>
  <c r="AO33" i="25"/>
  <c r="AK33" i="25"/>
  <c r="AI33" i="25"/>
  <c r="AE33" i="25"/>
  <c r="AC33" i="25"/>
  <c r="Y33" i="25"/>
  <c r="W33" i="25"/>
  <c r="S33" i="25"/>
  <c r="Q33" i="25"/>
  <c r="M33" i="25"/>
  <c r="K33" i="25"/>
  <c r="G33" i="25"/>
  <c r="E33" i="25"/>
  <c r="AX30" i="25"/>
  <c r="AV30" i="25"/>
  <c r="AT30" i="25"/>
  <c r="AR30" i="25"/>
  <c r="AP30" i="25"/>
  <c r="AN30" i="25"/>
  <c r="AL30" i="25"/>
  <c r="AJ30" i="25"/>
  <c r="AH30" i="25"/>
  <c r="AF30" i="25"/>
  <c r="AD30" i="25"/>
  <c r="AB30" i="25"/>
  <c r="Z30" i="25"/>
  <c r="X30" i="25"/>
  <c r="W30" i="25"/>
  <c r="V30" i="25"/>
  <c r="T30" i="25"/>
  <c r="R30" i="25"/>
  <c r="P30" i="25"/>
  <c r="N30" i="25"/>
  <c r="L30" i="25"/>
  <c r="J30" i="25"/>
  <c r="H30" i="25"/>
  <c r="F30" i="25"/>
  <c r="D30" i="25"/>
  <c r="BE29" i="25"/>
  <c r="BB29" i="25"/>
  <c r="BA29" i="25"/>
  <c r="AZ29" i="25"/>
  <c r="AU29" i="25"/>
  <c r="AQ29" i="25"/>
  <c r="AO29" i="25"/>
  <c r="AK29" i="25"/>
  <c r="AI29" i="25"/>
  <c r="AE29" i="25"/>
  <c r="AC29" i="25"/>
  <c r="Y29" i="25"/>
  <c r="W29" i="25"/>
  <c r="S29" i="25"/>
  <c r="Q29" i="25"/>
  <c r="M29" i="25"/>
  <c r="K29" i="25"/>
  <c r="G29" i="25"/>
  <c r="E29" i="25"/>
  <c r="BE28" i="25"/>
  <c r="BD28" i="25"/>
  <c r="BC28" i="25"/>
  <c r="BB28" i="25"/>
  <c r="BA28" i="25"/>
  <c r="AZ28" i="25"/>
  <c r="AQ28" i="25"/>
  <c r="BE27" i="25"/>
  <c r="BD27" i="25"/>
  <c r="BC27" i="25"/>
  <c r="BB27" i="25"/>
  <c r="BA27" i="25"/>
  <c r="AZ27" i="25"/>
  <c r="AW27" i="25"/>
  <c r="AU27" i="25"/>
  <c r="AQ27" i="25"/>
  <c r="AO27" i="25"/>
  <c r="AK27" i="25"/>
  <c r="AI27" i="25"/>
  <c r="AE27" i="25"/>
  <c r="AC27" i="25"/>
  <c r="Y27" i="25"/>
  <c r="W27" i="25"/>
  <c r="S27" i="25"/>
  <c r="Q27" i="25"/>
  <c r="M27" i="25"/>
  <c r="K27" i="25"/>
  <c r="G27" i="25"/>
  <c r="E27" i="25"/>
  <c r="BE26" i="25"/>
  <c r="BD26" i="25"/>
  <c r="BC26" i="25"/>
  <c r="BB26" i="25"/>
  <c r="BA26" i="25"/>
  <c r="AZ26" i="25"/>
  <c r="AW26" i="25"/>
  <c r="AU26" i="25"/>
  <c r="AQ26" i="25"/>
  <c r="AO26" i="25"/>
  <c r="AK26" i="25"/>
  <c r="AI26" i="25"/>
  <c r="AE26" i="25"/>
  <c r="AC26" i="25"/>
  <c r="Y26" i="25"/>
  <c r="W26" i="25"/>
  <c r="S26" i="25"/>
  <c r="Q26" i="25"/>
  <c r="M26" i="25"/>
  <c r="K26" i="25"/>
  <c r="G26" i="25"/>
  <c r="E26" i="25"/>
  <c r="BE25" i="25"/>
  <c r="BD25" i="25"/>
  <c r="BC25" i="25"/>
  <c r="BB25" i="25"/>
  <c r="BA25" i="25"/>
  <c r="AZ25" i="25"/>
  <c r="AW25" i="25"/>
  <c r="AU25" i="25"/>
  <c r="AQ25" i="25"/>
  <c r="AO25" i="25"/>
  <c r="AK25" i="25"/>
  <c r="AI25" i="25"/>
  <c r="AE25" i="25"/>
  <c r="AC25" i="25"/>
  <c r="Y25" i="25"/>
  <c r="W25" i="25"/>
  <c r="S25" i="25"/>
  <c r="Q25" i="25"/>
  <c r="M25" i="25"/>
  <c r="K25" i="25"/>
  <c r="G25" i="25"/>
  <c r="E25" i="25"/>
  <c r="BE24" i="25"/>
  <c r="BD24" i="25"/>
  <c r="BC24" i="25"/>
  <c r="BB24" i="25"/>
  <c r="BA24" i="25"/>
  <c r="AZ24" i="25"/>
  <c r="AW24" i="25"/>
  <c r="AU24" i="25"/>
  <c r="AQ24" i="25"/>
  <c r="AO24" i="25"/>
  <c r="AK24" i="25"/>
  <c r="AI24" i="25"/>
  <c r="AE24" i="25"/>
  <c r="AC24" i="25"/>
  <c r="Y24" i="25"/>
  <c r="W24" i="25"/>
  <c r="S24" i="25"/>
  <c r="Q24" i="25"/>
  <c r="M24" i="25"/>
  <c r="K24" i="25"/>
  <c r="G24" i="25"/>
  <c r="E24" i="25"/>
  <c r="BE23" i="25"/>
  <c r="BD23" i="25"/>
  <c r="BC23" i="25"/>
  <c r="BB23" i="25"/>
  <c r="BA23" i="25"/>
  <c r="AZ23" i="25"/>
  <c r="AW23" i="25"/>
  <c r="AU23" i="25"/>
  <c r="AQ23" i="25"/>
  <c r="AO23" i="25"/>
  <c r="AK23" i="25"/>
  <c r="AI23" i="25"/>
  <c r="AE23" i="25"/>
  <c r="AC23" i="25"/>
  <c r="Y23" i="25"/>
  <c r="W23" i="25"/>
  <c r="S23" i="25"/>
  <c r="Q23" i="25"/>
  <c r="M23" i="25"/>
  <c r="K23" i="25"/>
  <c r="G23" i="25"/>
  <c r="E23" i="25"/>
  <c r="BE22" i="25"/>
  <c r="BD22" i="25"/>
  <c r="BC22" i="25"/>
  <c r="BB22" i="25"/>
  <c r="BA22" i="25"/>
  <c r="AZ22" i="25"/>
  <c r="AW22" i="25"/>
  <c r="AU22" i="25"/>
  <c r="AQ22" i="25"/>
  <c r="AO22" i="25"/>
  <c r="AK22" i="25"/>
  <c r="AI22" i="25"/>
  <c r="AE22" i="25"/>
  <c r="AC22" i="25"/>
  <c r="Y22" i="25"/>
  <c r="W22" i="25"/>
  <c r="S22" i="25"/>
  <c r="Q22" i="25"/>
  <c r="M22" i="25"/>
  <c r="K22" i="25"/>
  <c r="G22" i="25"/>
  <c r="E22" i="25"/>
  <c r="BE21" i="25"/>
  <c r="BD21" i="25"/>
  <c r="BC21" i="25"/>
  <c r="BB21" i="25"/>
  <c r="BA21" i="25"/>
  <c r="AZ21" i="25"/>
  <c r="AW21" i="25"/>
  <c r="AU21" i="25"/>
  <c r="AQ21" i="25"/>
  <c r="AO21" i="25"/>
  <c r="AK21" i="25"/>
  <c r="AI21" i="25"/>
  <c r="AE21" i="25"/>
  <c r="AC21" i="25"/>
  <c r="Y21" i="25"/>
  <c r="W21" i="25"/>
  <c r="S21" i="25"/>
  <c r="Q21" i="25"/>
  <c r="M21" i="25"/>
  <c r="K21" i="25"/>
  <c r="G21" i="25"/>
  <c r="E21" i="25"/>
  <c r="BE20" i="25"/>
  <c r="BD20" i="25"/>
  <c r="BC20" i="25"/>
  <c r="BB20" i="25"/>
  <c r="BA20" i="25"/>
  <c r="AZ20" i="25"/>
  <c r="AW20" i="25"/>
  <c r="AU20" i="25"/>
  <c r="AQ20" i="25"/>
  <c r="AO20" i="25"/>
  <c r="AK20" i="25"/>
  <c r="AI20" i="25"/>
  <c r="AE20" i="25"/>
  <c r="AC20" i="25"/>
  <c r="Y20" i="25"/>
  <c r="W20" i="25"/>
  <c r="S20" i="25"/>
  <c r="Q20" i="25"/>
  <c r="M20" i="25"/>
  <c r="K20" i="25"/>
  <c r="G20" i="25"/>
  <c r="E20" i="25"/>
  <c r="BE19" i="25"/>
  <c r="BD19" i="25"/>
  <c r="BC19" i="25"/>
  <c r="BB19" i="25"/>
  <c r="BA19" i="25"/>
  <c r="AZ19" i="25"/>
  <c r="AW19" i="25"/>
  <c r="AU19" i="25"/>
  <c r="AQ19" i="25"/>
  <c r="AO19" i="25"/>
  <c r="AK19" i="25"/>
  <c r="AI19" i="25"/>
  <c r="AE19" i="25"/>
  <c r="AC19" i="25"/>
  <c r="Y19" i="25"/>
  <c r="W19" i="25"/>
  <c r="S19" i="25"/>
  <c r="Q19" i="25"/>
  <c r="M19" i="25"/>
  <c r="K19" i="25"/>
  <c r="G19" i="25"/>
  <c r="E19" i="25"/>
  <c r="BE18" i="25"/>
  <c r="BD18" i="25"/>
  <c r="BC18" i="25"/>
  <c r="BB18" i="25"/>
  <c r="BA18" i="25"/>
  <c r="AZ18" i="25"/>
  <c r="AW18" i="25"/>
  <c r="AU18" i="25"/>
  <c r="AQ18" i="25"/>
  <c r="AO18" i="25"/>
  <c r="AK18" i="25"/>
  <c r="AI18" i="25"/>
  <c r="AE18" i="25"/>
  <c r="AC18" i="25"/>
  <c r="Y18" i="25"/>
  <c r="W18" i="25"/>
  <c r="S18" i="25"/>
  <c r="Q18" i="25"/>
  <c r="M18" i="25"/>
  <c r="K18" i="25"/>
  <c r="BE17" i="25"/>
  <c r="BD17" i="25"/>
  <c r="BC17" i="25"/>
  <c r="BB17" i="25"/>
  <c r="BA17" i="25"/>
  <c r="AZ17" i="25"/>
  <c r="AW17" i="25"/>
  <c r="AU17" i="25"/>
  <c r="AQ17" i="25"/>
  <c r="AO17" i="25"/>
  <c r="AK17" i="25"/>
  <c r="AI17" i="25"/>
  <c r="AE17" i="25"/>
  <c r="AC17" i="25"/>
  <c r="Y17" i="25"/>
  <c r="W17" i="25"/>
  <c r="S17" i="25"/>
  <c r="Q17" i="25"/>
  <c r="M17" i="25"/>
  <c r="K17" i="25"/>
  <c r="BE16" i="25"/>
  <c r="BD16" i="25"/>
  <c r="BC16" i="25"/>
  <c r="BB16" i="25"/>
  <c r="BA16" i="25"/>
  <c r="AZ16" i="25"/>
  <c r="AW16" i="25"/>
  <c r="AU16" i="25"/>
  <c r="AQ16" i="25"/>
  <c r="AO16" i="25"/>
  <c r="AK16" i="25"/>
  <c r="AI16" i="25"/>
  <c r="AE16" i="25"/>
  <c r="AC16" i="25"/>
  <c r="Y16" i="25"/>
  <c r="W16" i="25"/>
  <c r="S16" i="25"/>
  <c r="Q16" i="25"/>
  <c r="M16" i="25"/>
  <c r="K16" i="25"/>
  <c r="BE15" i="25"/>
  <c r="BD15" i="25"/>
  <c r="BC15" i="25"/>
  <c r="BB15" i="25"/>
  <c r="BA15" i="25"/>
  <c r="AZ15" i="25"/>
  <c r="AW15" i="25"/>
  <c r="AU15" i="25"/>
  <c r="AQ15" i="25"/>
  <c r="AO15" i="25"/>
  <c r="AK15" i="25"/>
  <c r="AI15" i="25"/>
  <c r="AE15" i="25"/>
  <c r="AC15" i="25"/>
  <c r="Y15" i="25"/>
  <c r="W15" i="25"/>
  <c r="S15" i="25"/>
  <c r="Q15" i="25"/>
  <c r="M15" i="25"/>
  <c r="K15" i="25"/>
  <c r="BE14" i="25"/>
  <c r="BD14" i="25"/>
  <c r="BC14" i="25"/>
  <c r="BB14" i="25"/>
  <c r="BA14" i="25"/>
  <c r="AZ14" i="25"/>
  <c r="AW14" i="25"/>
  <c r="AU14" i="25"/>
  <c r="AQ14" i="25"/>
  <c r="AO14" i="25"/>
  <c r="AK14" i="25"/>
  <c r="AI14" i="25"/>
  <c r="AE14" i="25"/>
  <c r="AC14" i="25"/>
  <c r="Y14" i="25"/>
  <c r="W14" i="25"/>
  <c r="S14" i="25"/>
  <c r="Q14" i="25"/>
  <c r="M14" i="25"/>
  <c r="K14" i="25"/>
  <c r="BE12" i="25"/>
  <c r="BE30" i="25" s="1"/>
  <c r="BD12" i="25"/>
  <c r="BC12" i="25"/>
  <c r="BB12" i="25"/>
  <c r="BA12" i="25"/>
  <c r="AZ12" i="25"/>
  <c r="AW12" i="25"/>
  <c r="AU12" i="25"/>
  <c r="AU30" i="25" s="1"/>
  <c r="AQ12" i="25"/>
  <c r="AQ30" i="25" s="1"/>
  <c r="AO12" i="25"/>
  <c r="AK12" i="25"/>
  <c r="AI12" i="25"/>
  <c r="AE12" i="25"/>
  <c r="AC12" i="25"/>
  <c r="Y12" i="25"/>
  <c r="W12" i="25"/>
  <c r="S12" i="25"/>
  <c r="S30" i="25" s="1"/>
  <c r="Q12" i="25"/>
  <c r="M12" i="25"/>
  <c r="K12" i="25"/>
  <c r="BE10" i="25"/>
  <c r="BD10" i="25"/>
  <c r="BC10" i="25"/>
  <c r="BB10" i="25"/>
  <c r="BA10" i="25"/>
  <c r="AZ10" i="25"/>
  <c r="AY10" i="25"/>
  <c r="AX10" i="25"/>
  <c r="AW10" i="25"/>
  <c r="AW31" i="25" s="1"/>
  <c r="AW37" i="25" s="1"/>
  <c r="AV10" i="25"/>
  <c r="AV31" i="25" s="1"/>
  <c r="AV37" i="25" s="1"/>
  <c r="AU10" i="25"/>
  <c r="AT10" i="25"/>
  <c r="AS10" i="25"/>
  <c r="AR10" i="25"/>
  <c r="AQ10" i="25"/>
  <c r="AP10" i="25"/>
  <c r="AO10" i="25"/>
  <c r="AN10" i="25"/>
  <c r="AM10" i="25"/>
  <c r="AL10" i="25"/>
  <c r="AK10" i="25"/>
  <c r="AJ10" i="25"/>
  <c r="AJ31" i="25" s="1"/>
  <c r="AI10" i="25"/>
  <c r="AH10" i="25"/>
  <c r="AG10" i="25"/>
  <c r="AF10" i="25"/>
  <c r="AF31" i="25" s="1"/>
  <c r="AE10" i="25"/>
  <c r="AD10" i="25"/>
  <c r="AC10" i="25"/>
  <c r="AB10" i="25"/>
  <c r="AA10" i="25"/>
  <c r="Z10" i="25"/>
  <c r="Y10" i="25"/>
  <c r="X10" i="25"/>
  <c r="W10" i="25"/>
  <c r="V10" i="25"/>
  <c r="V31" i="25" s="1"/>
  <c r="V37" i="25" s="1"/>
  <c r="W37" i="25" s="1"/>
  <c r="U10" i="25"/>
  <c r="T10" i="25"/>
  <c r="S10" i="25"/>
  <c r="R10" i="25"/>
  <c r="R31" i="25" s="1"/>
  <c r="R37" i="25" s="1"/>
  <c r="Q10" i="25"/>
  <c r="P10" i="25"/>
  <c r="P31" i="25" s="1"/>
  <c r="O10" i="25"/>
  <c r="N10" i="25"/>
  <c r="M10" i="25"/>
  <c r="L10" i="25"/>
  <c r="K10" i="25"/>
  <c r="J10" i="25"/>
  <c r="I10" i="25"/>
  <c r="H10" i="25"/>
  <c r="G10" i="25"/>
  <c r="F10" i="25"/>
  <c r="F31" i="25" s="1"/>
  <c r="F37" i="25" s="1"/>
  <c r="E10" i="25"/>
  <c r="D10" i="25"/>
  <c r="AY51" i="24"/>
  <c r="AS51" i="24"/>
  <c r="AM51" i="24"/>
  <c r="AG51" i="24"/>
  <c r="AA51" i="24"/>
  <c r="U51" i="24"/>
  <c r="O51" i="24"/>
  <c r="I51" i="24"/>
  <c r="AY50" i="24"/>
  <c r="AS50" i="24"/>
  <c r="AM50" i="24"/>
  <c r="AG50" i="24"/>
  <c r="AA50" i="24"/>
  <c r="U50" i="24"/>
  <c r="O50" i="24"/>
  <c r="I50" i="24"/>
  <c r="AY49" i="24"/>
  <c r="AS49" i="24"/>
  <c r="AM49" i="24"/>
  <c r="AG49" i="24"/>
  <c r="AA49" i="24"/>
  <c r="U49" i="24"/>
  <c r="O49" i="24"/>
  <c r="I49" i="24"/>
  <c r="AY48" i="24"/>
  <c r="AS48" i="24"/>
  <c r="AM48" i="24"/>
  <c r="AG48" i="24"/>
  <c r="AA48" i="24"/>
  <c r="U48" i="24"/>
  <c r="O48" i="24"/>
  <c r="I48" i="24"/>
  <c r="AY47" i="24"/>
  <c r="AS47" i="24"/>
  <c r="AM47" i="24"/>
  <c r="AG47" i="24"/>
  <c r="AA47" i="24"/>
  <c r="U47" i="24"/>
  <c r="O47" i="24"/>
  <c r="I47" i="24"/>
  <c r="AY46" i="24"/>
  <c r="AS46" i="24"/>
  <c r="AM46" i="24"/>
  <c r="AG46" i="24"/>
  <c r="AA46" i="24"/>
  <c r="U46" i="24"/>
  <c r="O46" i="24"/>
  <c r="I46" i="24"/>
  <c r="AY45" i="24"/>
  <c r="AS45" i="24"/>
  <c r="AM45" i="24"/>
  <c r="AG45" i="24"/>
  <c r="AA45" i="24"/>
  <c r="U45" i="24"/>
  <c r="O45" i="24"/>
  <c r="I45" i="24"/>
  <c r="AY44" i="24"/>
  <c r="AS44" i="24"/>
  <c r="AM44" i="24"/>
  <c r="AG44" i="24"/>
  <c r="AA44" i="24"/>
  <c r="U44" i="24"/>
  <c r="O44" i="24"/>
  <c r="I44" i="24"/>
  <c r="AY43" i="24"/>
  <c r="AS43" i="24"/>
  <c r="AM43" i="24"/>
  <c r="AG43" i="24"/>
  <c r="AA43" i="24"/>
  <c r="U43" i="24"/>
  <c r="O43" i="24"/>
  <c r="I43" i="24"/>
  <c r="AY42" i="24"/>
  <c r="AS42" i="24"/>
  <c r="AM42" i="24"/>
  <c r="AG42" i="24"/>
  <c r="AA42" i="24"/>
  <c r="U42" i="24"/>
  <c r="O42" i="24"/>
  <c r="I42" i="24"/>
  <c r="AY41" i="24"/>
  <c r="AS41" i="24"/>
  <c r="AM41" i="24"/>
  <c r="AG41" i="24"/>
  <c r="AA41" i="24"/>
  <c r="U41" i="24"/>
  <c r="O41" i="24"/>
  <c r="I41" i="24"/>
  <c r="AY40" i="24"/>
  <c r="AY52" i="24" s="1"/>
  <c r="AS40" i="24"/>
  <c r="AS52" i="24" s="1"/>
  <c r="AM40" i="24"/>
  <c r="AM52" i="24" s="1"/>
  <c r="AG40" i="24"/>
  <c r="AA40" i="24"/>
  <c r="AA52" i="24" s="1"/>
  <c r="U40" i="24"/>
  <c r="U52" i="24" s="1"/>
  <c r="O40" i="24"/>
  <c r="I40" i="24"/>
  <c r="I52" i="24" s="1"/>
  <c r="AV37" i="24"/>
  <c r="AT37" i="24"/>
  <c r="AU37" i="24" s="1"/>
  <c r="AP37" i="24"/>
  <c r="AQ37" i="24" s="1"/>
  <c r="AN37" i="24"/>
  <c r="AO37" i="24" s="1"/>
  <c r="AK37" i="24"/>
  <c r="AJ37" i="24"/>
  <c r="AH37" i="24"/>
  <c r="AI37" i="24" s="1"/>
  <c r="AD37" i="24"/>
  <c r="AE37" i="24" s="1"/>
  <c r="AB37" i="24"/>
  <c r="AC37" i="24" s="1"/>
  <c r="X37" i="24"/>
  <c r="Y37" i="24" s="1"/>
  <c r="V37" i="24"/>
  <c r="W37" i="24" s="1"/>
  <c r="S37" i="24"/>
  <c r="R37" i="24"/>
  <c r="P37" i="24"/>
  <c r="L37" i="24"/>
  <c r="M37" i="24" s="1"/>
  <c r="J37" i="24"/>
  <c r="K37" i="24" s="1"/>
  <c r="F37" i="24"/>
  <c r="E37" i="24"/>
  <c r="D37" i="24"/>
  <c r="BE36" i="24"/>
  <c r="BC36" i="24"/>
  <c r="BB36" i="24"/>
  <c r="BA36" i="24"/>
  <c r="AZ36" i="24"/>
  <c r="AW36" i="24"/>
  <c r="AU36" i="24"/>
  <c r="AQ36" i="24"/>
  <c r="AO36" i="24"/>
  <c r="AK36" i="24"/>
  <c r="AI36" i="24"/>
  <c r="AE36" i="24"/>
  <c r="AC36" i="24"/>
  <c r="Y36" i="24"/>
  <c r="W36" i="24"/>
  <c r="S36" i="24"/>
  <c r="Q36" i="24"/>
  <c r="M36" i="24"/>
  <c r="K36" i="24"/>
  <c r="G36" i="24"/>
  <c r="E36" i="24"/>
  <c r="BE34" i="24"/>
  <c r="BC34" i="24"/>
  <c r="BB34" i="24"/>
  <c r="BA34" i="24"/>
  <c r="AZ34" i="24"/>
  <c r="AW34" i="24"/>
  <c r="AU34" i="24"/>
  <c r="AQ34" i="24"/>
  <c r="AO34" i="24"/>
  <c r="AK34" i="24"/>
  <c r="AI34" i="24"/>
  <c r="AE34" i="24"/>
  <c r="AC34" i="24"/>
  <c r="Y34" i="24"/>
  <c r="W34" i="24"/>
  <c r="S34" i="24"/>
  <c r="Q34" i="24"/>
  <c r="M34" i="24"/>
  <c r="K34" i="24"/>
  <c r="G34" i="24"/>
  <c r="E34" i="24"/>
  <c r="BE33" i="24"/>
  <c r="BC33" i="24"/>
  <c r="BB33" i="24"/>
  <c r="BA33" i="24"/>
  <c r="AZ33" i="24"/>
  <c r="AW33" i="24"/>
  <c r="AU33" i="24"/>
  <c r="AQ33" i="24"/>
  <c r="AO33" i="24"/>
  <c r="AK33" i="24"/>
  <c r="AI33" i="24"/>
  <c r="AE33" i="24"/>
  <c r="AC33" i="24"/>
  <c r="Y33" i="24"/>
  <c r="W33" i="24"/>
  <c r="S33" i="24"/>
  <c r="Q33" i="24"/>
  <c r="M33" i="24"/>
  <c r="K33" i="24"/>
  <c r="G33" i="24"/>
  <c r="E33" i="24"/>
  <c r="AX30" i="24"/>
  <c r="AW30" i="24"/>
  <c r="AV30" i="24"/>
  <c r="AT30" i="24"/>
  <c r="AR30" i="24"/>
  <c r="AP30" i="24"/>
  <c r="AN30" i="24"/>
  <c r="AL30" i="24"/>
  <c r="AJ30" i="24"/>
  <c r="AH30" i="24"/>
  <c r="AF30" i="24"/>
  <c r="AD30" i="24"/>
  <c r="AB30" i="24"/>
  <c r="Z30" i="24"/>
  <c r="X30" i="24"/>
  <c r="V30" i="24"/>
  <c r="T30" i="24"/>
  <c r="R30" i="24"/>
  <c r="P30" i="24"/>
  <c r="N30" i="24"/>
  <c r="L30" i="24"/>
  <c r="J30" i="24"/>
  <c r="H30" i="24"/>
  <c r="F30" i="24"/>
  <c r="D30" i="24"/>
  <c r="BE29" i="24"/>
  <c r="BB29" i="24"/>
  <c r="BA29" i="24"/>
  <c r="AZ29" i="24"/>
  <c r="AU29" i="24"/>
  <c r="AQ29" i="24"/>
  <c r="AO29" i="24"/>
  <c r="AK29" i="24"/>
  <c r="AI29" i="24"/>
  <c r="AE29" i="24"/>
  <c r="AC29" i="24"/>
  <c r="Y29" i="24"/>
  <c r="W29" i="24"/>
  <c r="S29" i="24"/>
  <c r="Q29" i="24"/>
  <c r="M29" i="24"/>
  <c r="K29" i="24"/>
  <c r="G29" i="24"/>
  <c r="E29" i="24"/>
  <c r="BE28" i="24"/>
  <c r="BD28" i="24"/>
  <c r="BC28" i="24"/>
  <c r="BB28" i="24"/>
  <c r="BA28" i="24"/>
  <c r="AZ28" i="24"/>
  <c r="AQ28" i="24"/>
  <c r="AO28" i="24"/>
  <c r="AK28" i="24"/>
  <c r="AI28" i="24"/>
  <c r="AE28" i="24"/>
  <c r="AC28" i="24"/>
  <c r="Y28" i="24"/>
  <c r="W28" i="24"/>
  <c r="S28" i="24"/>
  <c r="Q28" i="24"/>
  <c r="M28" i="24"/>
  <c r="K28" i="24"/>
  <c r="G28" i="24"/>
  <c r="E28" i="24"/>
  <c r="BE27" i="24"/>
  <c r="BD27" i="24"/>
  <c r="BC27" i="24"/>
  <c r="BB27" i="24"/>
  <c r="BA27" i="24"/>
  <c r="AZ27" i="24"/>
  <c r="AW27" i="24"/>
  <c r="AU27" i="24"/>
  <c r="AQ27" i="24"/>
  <c r="AO27" i="24"/>
  <c r="AK27" i="24"/>
  <c r="AI27" i="24"/>
  <c r="AE27" i="24"/>
  <c r="AC27" i="24"/>
  <c r="Y27" i="24"/>
  <c r="W27" i="24"/>
  <c r="S27" i="24"/>
  <c r="Q27" i="24"/>
  <c r="M27" i="24"/>
  <c r="K27" i="24"/>
  <c r="G27" i="24"/>
  <c r="E27" i="24"/>
  <c r="BE26" i="24"/>
  <c r="BD26" i="24"/>
  <c r="BC26" i="24"/>
  <c r="BB26" i="24"/>
  <c r="BA26" i="24"/>
  <c r="AZ26" i="24"/>
  <c r="AW26" i="24"/>
  <c r="AU26" i="24"/>
  <c r="AQ26" i="24"/>
  <c r="AO26" i="24"/>
  <c r="AK26" i="24"/>
  <c r="AI26" i="24"/>
  <c r="AE26" i="24"/>
  <c r="AC26" i="24"/>
  <c r="Y26" i="24"/>
  <c r="W26" i="24"/>
  <c r="S26" i="24"/>
  <c r="Q26" i="24"/>
  <c r="M26" i="24"/>
  <c r="K26" i="24"/>
  <c r="G26" i="24"/>
  <c r="E26" i="24"/>
  <c r="BE25" i="24"/>
  <c r="BD25" i="24"/>
  <c r="BC25" i="24"/>
  <c r="BB25" i="24"/>
  <c r="BA25" i="24"/>
  <c r="AZ25" i="24"/>
  <c r="AW25" i="24"/>
  <c r="AU25" i="24"/>
  <c r="AQ25" i="24"/>
  <c r="AO25" i="24"/>
  <c r="AK25" i="24"/>
  <c r="AI25" i="24"/>
  <c r="AE25" i="24"/>
  <c r="AC25" i="24"/>
  <c r="Y25" i="24"/>
  <c r="W25" i="24"/>
  <c r="S25" i="24"/>
  <c r="Q25" i="24"/>
  <c r="M25" i="24"/>
  <c r="K25" i="24"/>
  <c r="G25" i="24"/>
  <c r="E25" i="24"/>
  <c r="BE24" i="24"/>
  <c r="BD24" i="24"/>
  <c r="BC24" i="24"/>
  <c r="BB24" i="24"/>
  <c r="BA24" i="24"/>
  <c r="AZ24" i="24"/>
  <c r="AW24" i="24"/>
  <c r="AU24" i="24"/>
  <c r="AQ24" i="24"/>
  <c r="AO24" i="24"/>
  <c r="AK24" i="24"/>
  <c r="AI24" i="24"/>
  <c r="AE24" i="24"/>
  <c r="AC24" i="24"/>
  <c r="Y24" i="24"/>
  <c r="W24" i="24"/>
  <c r="S24" i="24"/>
  <c r="Q24" i="24"/>
  <c r="M24" i="24"/>
  <c r="K24" i="24"/>
  <c r="G24" i="24"/>
  <c r="E24" i="24"/>
  <c r="BE23" i="24"/>
  <c r="BD23" i="24"/>
  <c r="BC23" i="24"/>
  <c r="BB23" i="24"/>
  <c r="BA23" i="24"/>
  <c r="AZ23" i="24"/>
  <c r="AW23" i="24"/>
  <c r="AU23" i="24"/>
  <c r="AQ23" i="24"/>
  <c r="AO23" i="24"/>
  <c r="AK23" i="24"/>
  <c r="AI23" i="24"/>
  <c r="AE23" i="24"/>
  <c r="AC23" i="24"/>
  <c r="Y23" i="24"/>
  <c r="W23" i="24"/>
  <c r="S23" i="24"/>
  <c r="Q23" i="24"/>
  <c r="M23" i="24"/>
  <c r="K23" i="24"/>
  <c r="G23" i="24"/>
  <c r="E23" i="24"/>
  <c r="BE22" i="24"/>
  <c r="BD22" i="24"/>
  <c r="BC22" i="24"/>
  <c r="BB22" i="24"/>
  <c r="BA22" i="24"/>
  <c r="AZ22" i="24"/>
  <c r="AW22" i="24"/>
  <c r="AU22" i="24"/>
  <c r="AQ22" i="24"/>
  <c r="AO22" i="24"/>
  <c r="AK22" i="24"/>
  <c r="AI22" i="24"/>
  <c r="AE22" i="24"/>
  <c r="AC22" i="24"/>
  <c r="Y22" i="24"/>
  <c r="W22" i="24"/>
  <c r="S22" i="24"/>
  <c r="Q22" i="24"/>
  <c r="M22" i="24"/>
  <c r="K22" i="24"/>
  <c r="G22" i="24"/>
  <c r="E22" i="24"/>
  <c r="BE21" i="24"/>
  <c r="BD21" i="24"/>
  <c r="BC21" i="24"/>
  <c r="BB21" i="24"/>
  <c r="BA21" i="24"/>
  <c r="AZ21" i="24"/>
  <c r="AW21" i="24"/>
  <c r="AU21" i="24"/>
  <c r="AQ21" i="24"/>
  <c r="AO21" i="24"/>
  <c r="AK21" i="24"/>
  <c r="AI21" i="24"/>
  <c r="AE21" i="24"/>
  <c r="AC21" i="24"/>
  <c r="Y21" i="24"/>
  <c r="W21" i="24"/>
  <c r="S21" i="24"/>
  <c r="Q21" i="24"/>
  <c r="M21" i="24"/>
  <c r="K21" i="24"/>
  <c r="G21" i="24"/>
  <c r="E21" i="24"/>
  <c r="BE20" i="24"/>
  <c r="BD20" i="24"/>
  <c r="BC20" i="24"/>
  <c r="BB20" i="24"/>
  <c r="BA20" i="24"/>
  <c r="AZ20" i="24"/>
  <c r="AW20" i="24"/>
  <c r="AU20" i="24"/>
  <c r="AQ20" i="24"/>
  <c r="AO20" i="24"/>
  <c r="AK20" i="24"/>
  <c r="AI20" i="24"/>
  <c r="AE20" i="24"/>
  <c r="AC20" i="24"/>
  <c r="Y20" i="24"/>
  <c r="W20" i="24"/>
  <c r="S20" i="24"/>
  <c r="Q20" i="24"/>
  <c r="M20" i="24"/>
  <c r="K20" i="24"/>
  <c r="G20" i="24"/>
  <c r="E20" i="24"/>
  <c r="BE19" i="24"/>
  <c r="BD19" i="24"/>
  <c r="BC19" i="24"/>
  <c r="BB19" i="24"/>
  <c r="BA19" i="24"/>
  <c r="AZ19" i="24"/>
  <c r="AW19" i="24"/>
  <c r="AU19" i="24"/>
  <c r="AQ19" i="24"/>
  <c r="AO19" i="24"/>
  <c r="AK19" i="24"/>
  <c r="AI19" i="24"/>
  <c r="AE19" i="24"/>
  <c r="AC19" i="24"/>
  <c r="Y19" i="24"/>
  <c r="W19" i="24"/>
  <c r="S19" i="24"/>
  <c r="Q19" i="24"/>
  <c r="M19" i="24"/>
  <c r="K19" i="24"/>
  <c r="G19" i="24"/>
  <c r="E19" i="24"/>
  <c r="BE18" i="24"/>
  <c r="BD18" i="24"/>
  <c r="BC18" i="24"/>
  <c r="BB18" i="24"/>
  <c r="BA18" i="24"/>
  <c r="AZ18" i="24"/>
  <c r="AW18" i="24"/>
  <c r="AU18" i="24"/>
  <c r="AQ18" i="24"/>
  <c r="AO18" i="24"/>
  <c r="AK18" i="24"/>
  <c r="AI18" i="24"/>
  <c r="AE18" i="24"/>
  <c r="AC18" i="24"/>
  <c r="Y18" i="24"/>
  <c r="W18" i="24"/>
  <c r="S18" i="24"/>
  <c r="Q18" i="24"/>
  <c r="M18" i="24"/>
  <c r="K18" i="24"/>
  <c r="BE17" i="24"/>
  <c r="BD17" i="24"/>
  <c r="BC17" i="24"/>
  <c r="BB17" i="24"/>
  <c r="BA17" i="24"/>
  <c r="AZ17" i="24"/>
  <c r="AW17" i="24"/>
  <c r="AU17" i="24"/>
  <c r="AQ17" i="24"/>
  <c r="AO17" i="24"/>
  <c r="AK17" i="24"/>
  <c r="AI17" i="24"/>
  <c r="AE17" i="24"/>
  <c r="AC17" i="24"/>
  <c r="Y17" i="24"/>
  <c r="W17" i="24"/>
  <c r="S17" i="24"/>
  <c r="Q17" i="24"/>
  <c r="M17" i="24"/>
  <c r="K17" i="24"/>
  <c r="BE16" i="24"/>
  <c r="BD16" i="24"/>
  <c r="BC16" i="24"/>
  <c r="BB16" i="24"/>
  <c r="BA16" i="24"/>
  <c r="AZ16" i="24"/>
  <c r="AW16" i="24"/>
  <c r="AU16" i="24"/>
  <c r="AQ16" i="24"/>
  <c r="AO16" i="24"/>
  <c r="AK16" i="24"/>
  <c r="AI16" i="24"/>
  <c r="AE16" i="24"/>
  <c r="AC16" i="24"/>
  <c r="Y16" i="24"/>
  <c r="W16" i="24"/>
  <c r="S16" i="24"/>
  <c r="Q16" i="24"/>
  <c r="M16" i="24"/>
  <c r="K16" i="24"/>
  <c r="BE15" i="24"/>
  <c r="BD15" i="24"/>
  <c r="BC15" i="24"/>
  <c r="BB15" i="24"/>
  <c r="BA15" i="24"/>
  <c r="AZ15" i="24"/>
  <c r="AW15" i="24"/>
  <c r="AU15" i="24"/>
  <c r="AQ15" i="24"/>
  <c r="AO15" i="24"/>
  <c r="AK15" i="24"/>
  <c r="AI15" i="24"/>
  <c r="AE15" i="24"/>
  <c r="AC15" i="24"/>
  <c r="Y15" i="24"/>
  <c r="W15" i="24"/>
  <c r="S15" i="24"/>
  <c r="Q15" i="24"/>
  <c r="M15" i="24"/>
  <c r="K15" i="24"/>
  <c r="BE14" i="24"/>
  <c r="BD14" i="24"/>
  <c r="BC14" i="24"/>
  <c r="BB14" i="24"/>
  <c r="BA14" i="24"/>
  <c r="AZ14" i="24"/>
  <c r="AW14" i="24"/>
  <c r="AU14" i="24"/>
  <c r="AQ14" i="24"/>
  <c r="AO14" i="24"/>
  <c r="AK14" i="24"/>
  <c r="AI14" i="24"/>
  <c r="AE14" i="24"/>
  <c r="AC14" i="24"/>
  <c r="Y14" i="24"/>
  <c r="W14" i="24"/>
  <c r="S14" i="24"/>
  <c r="Q14" i="24"/>
  <c r="M14" i="24"/>
  <c r="K14" i="24"/>
  <c r="BE12" i="24"/>
  <c r="BD12" i="24"/>
  <c r="BC12" i="24"/>
  <c r="BB12" i="24"/>
  <c r="BA12" i="24"/>
  <c r="BA30" i="24" s="1"/>
  <c r="AZ12" i="24"/>
  <c r="AW12" i="24"/>
  <c r="AU12" i="24"/>
  <c r="AQ12" i="24"/>
  <c r="AO12" i="24"/>
  <c r="AK12" i="24"/>
  <c r="AI12" i="24"/>
  <c r="AE12" i="24"/>
  <c r="AC12" i="24"/>
  <c r="Y12" i="24"/>
  <c r="W12" i="24"/>
  <c r="S12" i="24"/>
  <c r="Q12" i="24"/>
  <c r="M12" i="24"/>
  <c r="K12" i="24"/>
  <c r="BE10" i="24"/>
  <c r="BD10" i="24"/>
  <c r="BC10" i="24"/>
  <c r="BB10" i="24"/>
  <c r="BA10" i="24"/>
  <c r="AZ10" i="24"/>
  <c r="AY10" i="24"/>
  <c r="AX10" i="24"/>
  <c r="AW10" i="24"/>
  <c r="AW31" i="24" s="1"/>
  <c r="AW38" i="24" s="1"/>
  <c r="AV10" i="24"/>
  <c r="AV31" i="24" s="1"/>
  <c r="AV38" i="24" s="1"/>
  <c r="AU10" i="24"/>
  <c r="AT10" i="24"/>
  <c r="AT31" i="24" s="1"/>
  <c r="AT38" i="24" s="1"/>
  <c r="AU38" i="24" s="1"/>
  <c r="AS10" i="24"/>
  <c r="AR10" i="24"/>
  <c r="AR31" i="24" s="1"/>
  <c r="AQ10" i="24"/>
  <c r="AP10" i="24"/>
  <c r="AP31" i="24" s="1"/>
  <c r="AP38" i="24" s="1"/>
  <c r="AO10" i="24"/>
  <c r="AN10" i="24"/>
  <c r="AN31" i="24" s="1"/>
  <c r="AN38" i="24" s="1"/>
  <c r="AO38" i="24" s="1"/>
  <c r="AM10" i="24"/>
  <c r="AL10" i="24"/>
  <c r="AK10" i="24"/>
  <c r="AJ10" i="24"/>
  <c r="AI10" i="24"/>
  <c r="AH10" i="24"/>
  <c r="AH31" i="24" s="1"/>
  <c r="AH38" i="24" s="1"/>
  <c r="AI38" i="24" s="1"/>
  <c r="AG10" i="24"/>
  <c r="AF10" i="24"/>
  <c r="AE10" i="24"/>
  <c r="AD10" i="24"/>
  <c r="AC10" i="24"/>
  <c r="AB10" i="24"/>
  <c r="AA10" i="24"/>
  <c r="Z10" i="24"/>
  <c r="Z31" i="24" s="1"/>
  <c r="Y10" i="24"/>
  <c r="X10" i="24"/>
  <c r="X31" i="24" s="1"/>
  <c r="X38" i="24" s="1"/>
  <c r="Y38" i="24" s="1"/>
  <c r="W10" i="24"/>
  <c r="V10" i="24"/>
  <c r="U10" i="24"/>
  <c r="T10" i="24"/>
  <c r="S10" i="24"/>
  <c r="R10" i="24"/>
  <c r="R31" i="24" s="1"/>
  <c r="R38" i="24" s="1"/>
  <c r="S38" i="24" s="1"/>
  <c r="Q10" i="24"/>
  <c r="P10" i="24"/>
  <c r="P31" i="24" s="1"/>
  <c r="P38" i="24" s="1"/>
  <c r="Q38" i="24" s="1"/>
  <c r="O10" i="24"/>
  <c r="N10" i="24"/>
  <c r="N31" i="24" s="1"/>
  <c r="M10" i="24"/>
  <c r="L10" i="24"/>
  <c r="L31" i="24" s="1"/>
  <c r="K10" i="24"/>
  <c r="J10" i="24"/>
  <c r="J31" i="24" s="1"/>
  <c r="J38" i="24" s="1"/>
  <c r="K38" i="24" s="1"/>
  <c r="I10" i="24"/>
  <c r="H10" i="24"/>
  <c r="H31" i="24" s="1"/>
  <c r="G10" i="24"/>
  <c r="F10" i="24"/>
  <c r="E10" i="24"/>
  <c r="D10" i="24"/>
  <c r="D31" i="24" s="1"/>
  <c r="D38" i="24" s="1"/>
  <c r="AY52" i="23"/>
  <c r="AS52" i="23"/>
  <c r="AM52" i="23"/>
  <c r="AG52" i="23"/>
  <c r="AA52" i="23"/>
  <c r="U52" i="23"/>
  <c r="O52" i="23"/>
  <c r="I52" i="23"/>
  <c r="BE52" i="23" s="1"/>
  <c r="AY51" i="23"/>
  <c r="AS51" i="23"/>
  <c r="AM51" i="23"/>
  <c r="AG51" i="23"/>
  <c r="AA51" i="23"/>
  <c r="U51" i="23"/>
  <c r="O51" i="23"/>
  <c r="I51" i="23"/>
  <c r="BE51" i="23" s="1"/>
  <c r="AY50" i="23"/>
  <c r="AS50" i="23"/>
  <c r="AM50" i="23"/>
  <c r="AG50" i="23"/>
  <c r="AA50" i="23"/>
  <c r="U50" i="23"/>
  <c r="O50" i="23"/>
  <c r="I50" i="23"/>
  <c r="BE50" i="23" s="1"/>
  <c r="AY49" i="23"/>
  <c r="AS49" i="23"/>
  <c r="AM49" i="23"/>
  <c r="AG49" i="23"/>
  <c r="AA49" i="23"/>
  <c r="U49" i="23"/>
  <c r="O49" i="23"/>
  <c r="I49" i="23"/>
  <c r="BE49" i="23" s="1"/>
  <c r="AY48" i="23"/>
  <c r="AS48" i="23"/>
  <c r="AM48" i="23"/>
  <c r="AG48" i="23"/>
  <c r="AA48" i="23"/>
  <c r="U48" i="23"/>
  <c r="O48" i="23"/>
  <c r="I48" i="23"/>
  <c r="BE48" i="23" s="1"/>
  <c r="AY47" i="23"/>
  <c r="AS47" i="23"/>
  <c r="AM47" i="23"/>
  <c r="AG47" i="23"/>
  <c r="AA47" i="23"/>
  <c r="U47" i="23"/>
  <c r="O47" i="23"/>
  <c r="I47" i="23"/>
  <c r="BE47" i="23" s="1"/>
  <c r="AY46" i="23"/>
  <c r="AS46" i="23"/>
  <c r="AM46" i="23"/>
  <c r="AG46" i="23"/>
  <c r="AA46" i="23"/>
  <c r="U46" i="23"/>
  <c r="O46" i="23"/>
  <c r="I46" i="23"/>
  <c r="BE46" i="23" s="1"/>
  <c r="AY45" i="23"/>
  <c r="AS45" i="23"/>
  <c r="AM45" i="23"/>
  <c r="AG45" i="23"/>
  <c r="AA45" i="23"/>
  <c r="AA53" i="23" s="1"/>
  <c r="U45" i="23"/>
  <c r="O45" i="23"/>
  <c r="I45" i="23"/>
  <c r="BE45" i="23" s="1"/>
  <c r="AY44" i="23"/>
  <c r="AS44" i="23"/>
  <c r="AM44" i="23"/>
  <c r="AG44" i="23"/>
  <c r="AA44" i="23"/>
  <c r="U44" i="23"/>
  <c r="O44" i="23"/>
  <c r="I44" i="23"/>
  <c r="BE44" i="23" s="1"/>
  <c r="AY43" i="23"/>
  <c r="AS43" i="23"/>
  <c r="AM43" i="23"/>
  <c r="AG43" i="23"/>
  <c r="AA43" i="23"/>
  <c r="U43" i="23"/>
  <c r="O43" i="23"/>
  <c r="I43" i="23"/>
  <c r="BE43" i="23" s="1"/>
  <c r="AY42" i="23"/>
  <c r="AS42" i="23"/>
  <c r="AM42" i="23"/>
  <c r="AG42" i="23"/>
  <c r="AA42" i="23"/>
  <c r="U42" i="23"/>
  <c r="O42" i="23"/>
  <c r="I42" i="23"/>
  <c r="BE42" i="23" s="1"/>
  <c r="AY41" i="23"/>
  <c r="AY53" i="23" s="1"/>
  <c r="AS41" i="23"/>
  <c r="AS53" i="23" s="1"/>
  <c r="AM41" i="23"/>
  <c r="AM53" i="23" s="1"/>
  <c r="AG41" i="23"/>
  <c r="AG53" i="23" s="1"/>
  <c r="AA41" i="23"/>
  <c r="U41" i="23"/>
  <c r="U53" i="23" s="1"/>
  <c r="O41" i="23"/>
  <c r="O53" i="23" s="1"/>
  <c r="I41" i="23"/>
  <c r="I53" i="23" s="1"/>
  <c r="BE53" i="23" s="1"/>
  <c r="BB37" i="23"/>
  <c r="AV37" i="23"/>
  <c r="AU37" i="23"/>
  <c r="AT37" i="23"/>
  <c r="AP37" i="23"/>
  <c r="AQ37" i="23" s="1"/>
  <c r="AO37" i="23"/>
  <c r="AN37" i="23"/>
  <c r="AJ37" i="23"/>
  <c r="AK37" i="23" s="1"/>
  <c r="AI37" i="23"/>
  <c r="AH37" i="23"/>
  <c r="AD37" i="23"/>
  <c r="AE37" i="23" s="1"/>
  <c r="AC37" i="23"/>
  <c r="AB37" i="23"/>
  <c r="X37" i="23"/>
  <c r="Y37" i="23" s="1"/>
  <c r="W37" i="23"/>
  <c r="V37" i="23"/>
  <c r="R37" i="23"/>
  <c r="S37" i="23" s="1"/>
  <c r="Q37" i="23"/>
  <c r="P37" i="23"/>
  <c r="BA37" i="23" s="1"/>
  <c r="L37" i="23"/>
  <c r="M37" i="23" s="1"/>
  <c r="K37" i="23"/>
  <c r="J37" i="23"/>
  <c r="F37" i="23"/>
  <c r="G37" i="23" s="1"/>
  <c r="E37" i="23"/>
  <c r="D37" i="23"/>
  <c r="AZ37" i="23" s="1"/>
  <c r="BE35" i="23"/>
  <c r="BC35" i="23"/>
  <c r="BB35" i="23"/>
  <c r="BA35" i="23"/>
  <c r="AZ35" i="23"/>
  <c r="AW35" i="23"/>
  <c r="AU35" i="23"/>
  <c r="AQ35" i="23"/>
  <c r="AO35" i="23"/>
  <c r="AK35" i="23"/>
  <c r="AI35" i="23"/>
  <c r="AE35" i="23"/>
  <c r="AC35" i="23"/>
  <c r="Y35" i="23"/>
  <c r="W35" i="23"/>
  <c r="S35" i="23"/>
  <c r="Q35" i="23"/>
  <c r="M35" i="23"/>
  <c r="K35" i="23"/>
  <c r="G35" i="23"/>
  <c r="E35" i="23"/>
  <c r="BE34" i="23"/>
  <c r="BC34" i="23"/>
  <c r="BB34" i="23"/>
  <c r="BA34" i="23"/>
  <c r="AZ34" i="23"/>
  <c r="AW34" i="23"/>
  <c r="AU34" i="23"/>
  <c r="AQ34" i="23"/>
  <c r="AO34" i="23"/>
  <c r="AK34" i="23"/>
  <c r="AI34" i="23"/>
  <c r="AE34" i="23"/>
  <c r="AC34" i="23"/>
  <c r="Y34" i="23"/>
  <c r="W34" i="23"/>
  <c r="S34" i="23"/>
  <c r="Q34" i="23"/>
  <c r="M34" i="23"/>
  <c r="K34" i="23"/>
  <c r="G34" i="23"/>
  <c r="E34" i="23"/>
  <c r="AX31" i="23"/>
  <c r="AV31" i="23"/>
  <c r="AT31" i="23"/>
  <c r="AR31" i="23"/>
  <c r="AP31" i="23"/>
  <c r="AN31" i="23"/>
  <c r="AL31" i="23"/>
  <c r="AJ31" i="23"/>
  <c r="AH31" i="23"/>
  <c r="AF31" i="23"/>
  <c r="AD31" i="23"/>
  <c r="AB31" i="23"/>
  <c r="Z31" i="23"/>
  <c r="X31" i="23"/>
  <c r="V31" i="23"/>
  <c r="T31" i="23"/>
  <c r="R31" i="23"/>
  <c r="P31" i="23"/>
  <c r="N31" i="23"/>
  <c r="L31" i="23"/>
  <c r="J31" i="23"/>
  <c r="H31" i="23"/>
  <c r="F31" i="23"/>
  <c r="D31" i="23"/>
  <c r="BE30" i="23"/>
  <c r="BB30" i="23"/>
  <c r="BA30" i="23"/>
  <c r="AZ30" i="23"/>
  <c r="AU30" i="23"/>
  <c r="AQ30" i="23"/>
  <c r="AO30" i="23"/>
  <c r="AK30" i="23"/>
  <c r="AI30" i="23"/>
  <c r="AE30" i="23"/>
  <c r="AC30" i="23"/>
  <c r="Y30" i="23"/>
  <c r="W30" i="23"/>
  <c r="S30" i="23"/>
  <c r="Q30" i="23"/>
  <c r="M30" i="23"/>
  <c r="K30" i="23"/>
  <c r="G30" i="23"/>
  <c r="E30" i="23"/>
  <c r="BE29" i="23"/>
  <c r="BD29" i="23"/>
  <c r="BC29" i="23"/>
  <c r="BB29" i="23"/>
  <c r="BA29" i="23"/>
  <c r="AZ29" i="23"/>
  <c r="AQ29" i="23"/>
  <c r="AO29" i="23"/>
  <c r="AK29" i="23"/>
  <c r="AI29" i="23"/>
  <c r="AE29" i="23"/>
  <c r="AC29" i="23"/>
  <c r="Y29" i="23"/>
  <c r="W29" i="23"/>
  <c r="S29" i="23"/>
  <c r="Q29" i="23"/>
  <c r="M29" i="23"/>
  <c r="K29" i="23"/>
  <c r="G29" i="23"/>
  <c r="E29" i="23"/>
  <c r="BE28" i="23"/>
  <c r="BD28" i="23"/>
  <c r="BC28" i="23"/>
  <c r="BB28" i="23"/>
  <c r="BA28" i="23"/>
  <c r="AZ28" i="23"/>
  <c r="AQ28" i="23"/>
  <c r="AO28" i="23"/>
  <c r="AK28" i="23"/>
  <c r="AI28" i="23"/>
  <c r="AE28" i="23"/>
  <c r="AC28" i="23"/>
  <c r="Y28" i="23"/>
  <c r="W28" i="23"/>
  <c r="S28" i="23"/>
  <c r="Q28" i="23"/>
  <c r="M28" i="23"/>
  <c r="K28" i="23"/>
  <c r="G28" i="23"/>
  <c r="E28" i="23"/>
  <c r="BE27" i="23"/>
  <c r="BD27" i="23"/>
  <c r="BC27" i="23"/>
  <c r="BB27" i="23"/>
  <c r="BA27" i="23"/>
  <c r="AZ27" i="23"/>
  <c r="AW27" i="23"/>
  <c r="AU27" i="23"/>
  <c r="AQ27" i="23"/>
  <c r="AO27" i="23"/>
  <c r="AK27" i="23"/>
  <c r="AI27" i="23"/>
  <c r="AE27" i="23"/>
  <c r="AC27" i="23"/>
  <c r="Y27" i="23"/>
  <c r="W27" i="23"/>
  <c r="S27" i="23"/>
  <c r="Q27" i="23"/>
  <c r="Q31" i="23" s="1"/>
  <c r="M27" i="23"/>
  <c r="K27" i="23"/>
  <c r="G27" i="23"/>
  <c r="E27" i="23"/>
  <c r="BE26" i="23"/>
  <c r="BD26" i="23"/>
  <c r="BC26" i="23"/>
  <c r="BB26" i="23"/>
  <c r="BA26" i="23"/>
  <c r="AZ26" i="23"/>
  <c r="AW26" i="23"/>
  <c r="AU26" i="23"/>
  <c r="AQ26" i="23"/>
  <c r="AO26" i="23"/>
  <c r="AK26" i="23"/>
  <c r="AI26" i="23"/>
  <c r="AE26" i="23"/>
  <c r="AC26" i="23"/>
  <c r="Y26" i="23"/>
  <c r="W26" i="23"/>
  <c r="S26" i="23"/>
  <c r="Q26" i="23"/>
  <c r="M26" i="23"/>
  <c r="K26" i="23"/>
  <c r="G26" i="23"/>
  <c r="E26" i="23"/>
  <c r="BE25" i="23"/>
  <c r="BD25" i="23"/>
  <c r="BC25" i="23"/>
  <c r="BB25" i="23"/>
  <c r="BA25" i="23"/>
  <c r="AZ25" i="23"/>
  <c r="AQ25" i="23"/>
  <c r="AO25" i="23"/>
  <c r="BE24" i="23"/>
  <c r="BD24" i="23"/>
  <c r="BC24" i="23"/>
  <c r="BB24" i="23"/>
  <c r="BA24" i="23"/>
  <c r="AZ24" i="23"/>
  <c r="AW24" i="23"/>
  <c r="AU24" i="23"/>
  <c r="AQ24" i="23"/>
  <c r="AO24" i="23"/>
  <c r="AI24" i="23"/>
  <c r="AE24" i="23"/>
  <c r="AC24" i="23"/>
  <c r="Y24" i="23"/>
  <c r="W24" i="23"/>
  <c r="S24" i="23"/>
  <c r="Q24" i="23"/>
  <c r="M24" i="23"/>
  <c r="K24" i="23"/>
  <c r="G24" i="23"/>
  <c r="E24" i="23"/>
  <c r="BE23" i="23"/>
  <c r="BD23" i="23"/>
  <c r="BC23" i="23"/>
  <c r="BB23" i="23"/>
  <c r="BA23" i="23"/>
  <c r="AZ23" i="23"/>
  <c r="AK23" i="23"/>
  <c r="AI23" i="23"/>
  <c r="BE22" i="23"/>
  <c r="BD22" i="23"/>
  <c r="BC22" i="23"/>
  <c r="BB22" i="23"/>
  <c r="BA22" i="23"/>
  <c r="AZ22" i="23"/>
  <c r="AW22" i="23"/>
  <c r="AU22" i="23"/>
  <c r="AQ22" i="23"/>
  <c r="AO22" i="23"/>
  <c r="AK22" i="23"/>
  <c r="AI22" i="23"/>
  <c r="AE22" i="23"/>
  <c r="AC22" i="23"/>
  <c r="Y22" i="23"/>
  <c r="W22" i="23"/>
  <c r="S22" i="23"/>
  <c r="Q22" i="23"/>
  <c r="M22" i="23"/>
  <c r="K22" i="23"/>
  <c r="G22" i="23"/>
  <c r="E22" i="23"/>
  <c r="BE21" i="23"/>
  <c r="BD21" i="23"/>
  <c r="BC21" i="23"/>
  <c r="BB21" i="23"/>
  <c r="BA21" i="23"/>
  <c r="AZ21" i="23"/>
  <c r="AW21" i="23"/>
  <c r="AU21" i="23"/>
  <c r="AQ21" i="23"/>
  <c r="AO21" i="23"/>
  <c r="AK21" i="23"/>
  <c r="AI21" i="23"/>
  <c r="AE21" i="23"/>
  <c r="AC21" i="23"/>
  <c r="Y21" i="23"/>
  <c r="W21" i="23"/>
  <c r="S21" i="23"/>
  <c r="Q21" i="23"/>
  <c r="M21" i="23"/>
  <c r="K21" i="23"/>
  <c r="G21" i="23"/>
  <c r="E21" i="23"/>
  <c r="BE20" i="23"/>
  <c r="BD20" i="23"/>
  <c r="BC20" i="23"/>
  <c r="BB20" i="23"/>
  <c r="BA20" i="23"/>
  <c r="AZ20" i="23"/>
  <c r="AW20" i="23"/>
  <c r="AU20" i="23"/>
  <c r="AQ20" i="23"/>
  <c r="AO20" i="23"/>
  <c r="AK20" i="23"/>
  <c r="AI20" i="23"/>
  <c r="AE20" i="23"/>
  <c r="AC20" i="23"/>
  <c r="Y20" i="23"/>
  <c r="W20" i="23"/>
  <c r="S20" i="23"/>
  <c r="Q20" i="23"/>
  <c r="M20" i="23"/>
  <c r="K20" i="23"/>
  <c r="G20" i="23"/>
  <c r="E20" i="23"/>
  <c r="BE19" i="23"/>
  <c r="BD19" i="23"/>
  <c r="BC19" i="23"/>
  <c r="BB19" i="23"/>
  <c r="BA19" i="23"/>
  <c r="AZ19" i="23"/>
  <c r="AW19" i="23"/>
  <c r="AU19" i="23"/>
  <c r="AQ19" i="23"/>
  <c r="AO19" i="23"/>
  <c r="AK19" i="23"/>
  <c r="AI19" i="23"/>
  <c r="AE19" i="23"/>
  <c r="AC19" i="23"/>
  <c r="Y19" i="23"/>
  <c r="W19" i="23"/>
  <c r="S19" i="23"/>
  <c r="Q19" i="23"/>
  <c r="M19" i="23"/>
  <c r="K19" i="23"/>
  <c r="G19" i="23"/>
  <c r="E19" i="23"/>
  <c r="BE18" i="23"/>
  <c r="BD18" i="23"/>
  <c r="BC18" i="23"/>
  <c r="BB18" i="23"/>
  <c r="BA18" i="23"/>
  <c r="AZ18" i="23"/>
  <c r="AW18" i="23"/>
  <c r="AU18" i="23"/>
  <c r="AQ18" i="23"/>
  <c r="AO18" i="23"/>
  <c r="AK18" i="23"/>
  <c r="AI18" i="23"/>
  <c r="AE18" i="23"/>
  <c r="AC18" i="23"/>
  <c r="Y18" i="23"/>
  <c r="W18" i="23"/>
  <c r="S18" i="23"/>
  <c r="Q18" i="23"/>
  <c r="M18" i="23"/>
  <c r="K18" i="23"/>
  <c r="G18" i="23"/>
  <c r="E18" i="23"/>
  <c r="BE17" i="23"/>
  <c r="BD17" i="23"/>
  <c r="BC17" i="23"/>
  <c r="BB17" i="23"/>
  <c r="BA17" i="23"/>
  <c r="AZ17" i="23"/>
  <c r="AW17" i="23"/>
  <c r="AU17" i="23"/>
  <c r="AQ17" i="23"/>
  <c r="AO17" i="23"/>
  <c r="AK17" i="23"/>
  <c r="AI17" i="23"/>
  <c r="AE17" i="23"/>
  <c r="AC17" i="23"/>
  <c r="Y17" i="23"/>
  <c r="W17" i="23"/>
  <c r="S17" i="23"/>
  <c r="Q17" i="23"/>
  <c r="M17" i="23"/>
  <c r="K17" i="23"/>
  <c r="G17" i="23"/>
  <c r="E17" i="23"/>
  <c r="BE16" i="23"/>
  <c r="BD16" i="23"/>
  <c r="BC16" i="23"/>
  <c r="BB16" i="23"/>
  <c r="BA16" i="23"/>
  <c r="AZ16" i="23"/>
  <c r="AW16" i="23"/>
  <c r="AU16" i="23"/>
  <c r="AQ16" i="23"/>
  <c r="AO16" i="23"/>
  <c r="AK16" i="23"/>
  <c r="AI16" i="23"/>
  <c r="AE16" i="23"/>
  <c r="AC16" i="23"/>
  <c r="Y16" i="23"/>
  <c r="W16" i="23"/>
  <c r="S16" i="23"/>
  <c r="Q16" i="23"/>
  <c r="M16" i="23"/>
  <c r="K16" i="23"/>
  <c r="G16" i="23"/>
  <c r="E16" i="23"/>
  <c r="BE15" i="23"/>
  <c r="BD15" i="23"/>
  <c r="BC15" i="23"/>
  <c r="BB15" i="23"/>
  <c r="BA15" i="23"/>
  <c r="AZ15" i="23"/>
  <c r="AW15" i="23"/>
  <c r="AU15" i="23"/>
  <c r="AQ15" i="23"/>
  <c r="AO15" i="23"/>
  <c r="AK15" i="23"/>
  <c r="AI15" i="23"/>
  <c r="AE15" i="23"/>
  <c r="AC15" i="23"/>
  <c r="Y15" i="23"/>
  <c r="W15" i="23"/>
  <c r="S15" i="23"/>
  <c r="Q15" i="23"/>
  <c r="M15" i="23"/>
  <c r="K15" i="23"/>
  <c r="G15" i="23"/>
  <c r="E15" i="23"/>
  <c r="BE14" i="23"/>
  <c r="BD14" i="23"/>
  <c r="BC14" i="23"/>
  <c r="BB14" i="23"/>
  <c r="BA14" i="23"/>
  <c r="AZ14" i="23"/>
  <c r="AW14" i="23"/>
  <c r="AU14" i="23"/>
  <c r="AQ14" i="23"/>
  <c r="AO14" i="23"/>
  <c r="AK14" i="23"/>
  <c r="AI14" i="23"/>
  <c r="AE14" i="23"/>
  <c r="AC14" i="23"/>
  <c r="Y14" i="23"/>
  <c r="W14" i="23"/>
  <c r="S14" i="23"/>
  <c r="Q14" i="23"/>
  <c r="M14" i="23"/>
  <c r="K14" i="23"/>
  <c r="G14" i="23"/>
  <c r="E14" i="23"/>
  <c r="BE13" i="23"/>
  <c r="BD13" i="23"/>
  <c r="BC13" i="23"/>
  <c r="BB13" i="23"/>
  <c r="BA13" i="23"/>
  <c r="AZ13" i="23"/>
  <c r="AW13" i="23"/>
  <c r="AU13" i="23"/>
  <c r="AQ13" i="23"/>
  <c r="AO13" i="23"/>
  <c r="AK13" i="23"/>
  <c r="AI13" i="23"/>
  <c r="AE13" i="23"/>
  <c r="AC13" i="23"/>
  <c r="Y13" i="23"/>
  <c r="W13" i="23"/>
  <c r="S13" i="23"/>
  <c r="Q13" i="23"/>
  <c r="M13" i="23"/>
  <c r="K13" i="23"/>
  <c r="G13" i="23"/>
  <c r="E13" i="23"/>
  <c r="BE12" i="23"/>
  <c r="BE31" i="23" s="1"/>
  <c r="BE32" i="23" s="1"/>
  <c r="BD12" i="23"/>
  <c r="BC12" i="23"/>
  <c r="BB12" i="23"/>
  <c r="BA12" i="23"/>
  <c r="AZ12" i="23"/>
  <c r="AW12" i="23"/>
  <c r="AW31" i="23" s="1"/>
  <c r="AU12" i="23"/>
  <c r="AU31" i="23" s="1"/>
  <c r="AQ12" i="23"/>
  <c r="AQ31" i="23" s="1"/>
  <c r="AO12" i="23"/>
  <c r="AO31" i="23" s="1"/>
  <c r="AK12" i="23"/>
  <c r="AK31" i="23" s="1"/>
  <c r="AI12" i="23"/>
  <c r="AI31" i="23" s="1"/>
  <c r="AE12" i="23"/>
  <c r="AE31" i="23" s="1"/>
  <c r="AC12" i="23"/>
  <c r="Y12" i="23"/>
  <c r="Y31" i="23" s="1"/>
  <c r="W12" i="23"/>
  <c r="W31" i="23" s="1"/>
  <c r="S12" i="23"/>
  <c r="S31" i="23" s="1"/>
  <c r="Q12" i="23"/>
  <c r="M12" i="23"/>
  <c r="M31" i="23" s="1"/>
  <c r="K12" i="23"/>
  <c r="K31" i="23" s="1"/>
  <c r="G12" i="23"/>
  <c r="G31" i="23" s="1"/>
  <c r="E12" i="23"/>
  <c r="E31" i="23" s="1"/>
  <c r="BE10" i="23"/>
  <c r="BD10" i="23"/>
  <c r="BC10" i="23"/>
  <c r="BB10" i="23"/>
  <c r="BA10" i="23"/>
  <c r="AZ10" i="23"/>
  <c r="AY10" i="23"/>
  <c r="AX10" i="23"/>
  <c r="AX32" i="23" s="1"/>
  <c r="AW10" i="23"/>
  <c r="AW32" i="23" s="1"/>
  <c r="AW38" i="23" s="1"/>
  <c r="AV10" i="23"/>
  <c r="AV32" i="23" s="1"/>
  <c r="AV38" i="23" s="1"/>
  <c r="AU10" i="23"/>
  <c r="AT10" i="23"/>
  <c r="AT32" i="23" s="1"/>
  <c r="AT38" i="23" s="1"/>
  <c r="AU38" i="23" s="1"/>
  <c r="AS10" i="23"/>
  <c r="AR10" i="23"/>
  <c r="AR32" i="23" s="1"/>
  <c r="AQ10" i="23"/>
  <c r="AQ32" i="23" s="1"/>
  <c r="AP10" i="23"/>
  <c r="AP32" i="23" s="1"/>
  <c r="AP38" i="23" s="1"/>
  <c r="AQ38" i="23" s="1"/>
  <c r="AO10" i="23"/>
  <c r="AN10" i="23"/>
  <c r="AN32" i="23" s="1"/>
  <c r="AN38" i="23" s="1"/>
  <c r="AO38" i="23" s="1"/>
  <c r="AM10" i="23"/>
  <c r="AL10" i="23"/>
  <c r="AL32" i="23" s="1"/>
  <c r="AK10" i="23"/>
  <c r="AK32" i="23" s="1"/>
  <c r="AJ10" i="23"/>
  <c r="AJ32" i="23" s="1"/>
  <c r="AJ38" i="23" s="1"/>
  <c r="AK38" i="23" s="1"/>
  <c r="AI10" i="23"/>
  <c r="AI32" i="23" s="1"/>
  <c r="AH10" i="23"/>
  <c r="AH32" i="23" s="1"/>
  <c r="AH38" i="23" s="1"/>
  <c r="AI38" i="23" s="1"/>
  <c r="AG10" i="23"/>
  <c r="AF10" i="23"/>
  <c r="AE10" i="23"/>
  <c r="AD10" i="23"/>
  <c r="AD32" i="23" s="1"/>
  <c r="AD38" i="23" s="1"/>
  <c r="AE38" i="23" s="1"/>
  <c r="AC10" i="23"/>
  <c r="AB10" i="23"/>
  <c r="AB32" i="23" s="1"/>
  <c r="AB38" i="23" s="1"/>
  <c r="AC38" i="23" s="1"/>
  <c r="AA10" i="23"/>
  <c r="Z10" i="23"/>
  <c r="Z32" i="23" s="1"/>
  <c r="Y10" i="23"/>
  <c r="Y32" i="23" s="1"/>
  <c r="X10" i="23"/>
  <c r="X32" i="23" s="1"/>
  <c r="X38" i="23" s="1"/>
  <c r="Y38" i="23" s="1"/>
  <c r="W10" i="23"/>
  <c r="W32" i="23" s="1"/>
  <c r="V10" i="23"/>
  <c r="V32" i="23" s="1"/>
  <c r="V38" i="23" s="1"/>
  <c r="W38" i="23" s="1"/>
  <c r="U10" i="23"/>
  <c r="T10" i="23"/>
  <c r="T32" i="23" s="1"/>
  <c r="S10" i="23"/>
  <c r="S32" i="23" s="1"/>
  <c r="R10" i="23"/>
  <c r="R32" i="23" s="1"/>
  <c r="R38" i="23" s="1"/>
  <c r="S38" i="23" s="1"/>
  <c r="Q10" i="23"/>
  <c r="P10" i="23"/>
  <c r="P32" i="23" s="1"/>
  <c r="P38" i="23" s="1"/>
  <c r="Q38" i="23" s="1"/>
  <c r="O10" i="23"/>
  <c r="N10" i="23"/>
  <c r="N32" i="23" s="1"/>
  <c r="M10" i="23"/>
  <c r="M32" i="23" s="1"/>
  <c r="L10" i="23"/>
  <c r="L32" i="23" s="1"/>
  <c r="L38" i="23" s="1"/>
  <c r="M38" i="23" s="1"/>
  <c r="K10" i="23"/>
  <c r="K32" i="23" s="1"/>
  <c r="J10" i="23"/>
  <c r="J32" i="23" s="1"/>
  <c r="J38" i="23" s="1"/>
  <c r="K38" i="23" s="1"/>
  <c r="I10" i="23"/>
  <c r="H10" i="23"/>
  <c r="H32" i="23" s="1"/>
  <c r="G10" i="23"/>
  <c r="F10" i="23"/>
  <c r="F32" i="23" s="1"/>
  <c r="F38" i="23" s="1"/>
  <c r="E10" i="23"/>
  <c r="D10" i="23"/>
  <c r="D32" i="23" s="1"/>
  <c r="D38" i="23" s="1"/>
  <c r="AF32" i="26" l="1"/>
  <c r="AB31" i="25"/>
  <c r="AB37" i="25" s="1"/>
  <c r="AC37" i="25" s="1"/>
  <c r="AR31" i="25"/>
  <c r="N31" i="25"/>
  <c r="AD31" i="25"/>
  <c r="AT31" i="25"/>
  <c r="AT37" i="25" s="1"/>
  <c r="AU37" i="25" s="1"/>
  <c r="O51" i="25"/>
  <c r="AY51" i="25"/>
  <c r="AL31" i="25"/>
  <c r="M36" i="25"/>
  <c r="BE45" i="25"/>
  <c r="Y30" i="25"/>
  <c r="P37" i="25"/>
  <c r="Q37" i="25" s="1"/>
  <c r="AC30" i="25"/>
  <c r="AC31" i="25" s="1"/>
  <c r="AZ30" i="25"/>
  <c r="AZ31" i="25" s="1"/>
  <c r="AK31" i="25"/>
  <c r="AD37" i="25"/>
  <c r="AE37" i="25" s="1"/>
  <c r="BE40" i="25"/>
  <c r="BE41" i="25"/>
  <c r="BE42" i="25"/>
  <c r="BE43" i="25"/>
  <c r="BE46" i="25"/>
  <c r="BE47" i="25"/>
  <c r="BE48" i="25"/>
  <c r="BE49" i="25"/>
  <c r="BE50" i="25"/>
  <c r="AU31" i="25"/>
  <c r="H31" i="25"/>
  <c r="X31" i="25"/>
  <c r="X37" i="25" s="1"/>
  <c r="Y37" i="25" s="1"/>
  <c r="AN31" i="25"/>
  <c r="AN37" i="25" s="1"/>
  <c r="AO37" i="25" s="1"/>
  <c r="AE30" i="25"/>
  <c r="AE31" i="25" s="1"/>
  <c r="BE44" i="25"/>
  <c r="W31" i="25"/>
  <c r="J31" i="25"/>
  <c r="J37" i="25" s="1"/>
  <c r="K37" i="25" s="1"/>
  <c r="Z31" i="25"/>
  <c r="AH31" i="25"/>
  <c r="AH37" i="25" s="1"/>
  <c r="AI37" i="25" s="1"/>
  <c r="AP31" i="25"/>
  <c r="AP37" i="25" s="1"/>
  <c r="AX31" i="25"/>
  <c r="K30" i="25"/>
  <c r="K31" i="25" s="1"/>
  <c r="AI30" i="25"/>
  <c r="BB30" i="25"/>
  <c r="BB31" i="25" s="1"/>
  <c r="E30" i="25"/>
  <c r="E31" i="25" s="1"/>
  <c r="AK30" i="25"/>
  <c r="AI31" i="25"/>
  <c r="M30" i="25"/>
  <c r="M31" i="25" s="1"/>
  <c r="BC30" i="25"/>
  <c r="BC31" i="25" s="1"/>
  <c r="G30" i="25"/>
  <c r="G31" i="25" s="1"/>
  <c r="BA30" i="25"/>
  <c r="BA31" i="25" s="1"/>
  <c r="AM51" i="25"/>
  <c r="D31" i="25"/>
  <c r="D37" i="25" s="1"/>
  <c r="L31" i="25"/>
  <c r="L37" i="25" s="1"/>
  <c r="M37" i="25" s="1"/>
  <c r="T31" i="25"/>
  <c r="AJ37" i="25"/>
  <c r="Q30" i="25"/>
  <c r="Q31" i="25" s="1"/>
  <c r="AO30" i="25"/>
  <c r="AO31" i="25" s="1"/>
  <c r="BD30" i="25"/>
  <c r="BD31" i="25" s="1"/>
  <c r="AD31" i="24"/>
  <c r="AD38" i="24" s="1"/>
  <c r="AE38" i="24" s="1"/>
  <c r="AB31" i="24"/>
  <c r="BB37" i="24"/>
  <c r="K30" i="24"/>
  <c r="S32" i="26"/>
  <c r="BE32" i="26"/>
  <c r="AC32" i="26"/>
  <c r="AC30" i="24"/>
  <c r="AC31" i="24" s="1"/>
  <c r="AZ30" i="24"/>
  <c r="AZ31" i="24" s="1"/>
  <c r="AF31" i="24"/>
  <c r="AG52" i="24"/>
  <c r="AE30" i="24"/>
  <c r="AE31" i="24" s="1"/>
  <c r="BE30" i="24"/>
  <c r="BE31" i="24" s="1"/>
  <c r="F31" i="24"/>
  <c r="F38" i="24" s="1"/>
  <c r="V31" i="24"/>
  <c r="V38" i="24" s="1"/>
  <c r="W38" i="24" s="1"/>
  <c r="AL31" i="24"/>
  <c r="W30" i="24"/>
  <c r="W31" i="24" s="1"/>
  <c r="AU30" i="24"/>
  <c r="G37" i="24"/>
  <c r="BA31" i="24"/>
  <c r="AQ30" i="24"/>
  <c r="Y30" i="24"/>
  <c r="Y31" i="24" s="1"/>
  <c r="BE41" i="24"/>
  <c r="BE42" i="24"/>
  <c r="BE43" i="24"/>
  <c r="BE44" i="24"/>
  <c r="BE45" i="24"/>
  <c r="BE46" i="24"/>
  <c r="BE47" i="24"/>
  <c r="BE48" i="24"/>
  <c r="BE49" i="24"/>
  <c r="BE50" i="24"/>
  <c r="BE51" i="24"/>
  <c r="O52" i="24"/>
  <c r="AX31" i="24"/>
  <c r="BB30" i="24"/>
  <c r="BB31" i="24" s="1"/>
  <c r="BA37" i="24"/>
  <c r="K31" i="24"/>
  <c r="AQ31" i="24"/>
  <c r="AQ38" i="24" s="1"/>
  <c r="M30" i="24"/>
  <c r="M31" i="24" s="1"/>
  <c r="AK30" i="24"/>
  <c r="AK31" i="24" s="1"/>
  <c r="AK38" i="24" s="1"/>
  <c r="BC30" i="24"/>
  <c r="BC31" i="24" s="1"/>
  <c r="G30" i="24"/>
  <c r="G31" i="24" s="1"/>
  <c r="AZ37" i="24"/>
  <c r="Q37" i="24"/>
  <c r="AI30" i="24"/>
  <c r="AI31" i="24" s="1"/>
  <c r="E30" i="24"/>
  <c r="E31" i="24" s="1"/>
  <c r="L38" i="24"/>
  <c r="BB38" i="24" s="1"/>
  <c r="T31" i="24"/>
  <c r="AB38" i="24"/>
  <c r="AC38" i="24" s="1"/>
  <c r="AJ31" i="24"/>
  <c r="AJ38" i="24" s="1"/>
  <c r="Q30" i="24"/>
  <c r="Q31" i="24" s="1"/>
  <c r="AO30" i="24"/>
  <c r="AO31" i="24" s="1"/>
  <c r="BD30" i="24"/>
  <c r="BD31" i="24" s="1"/>
  <c r="S30" i="24"/>
  <c r="S31" i="24" s="1"/>
  <c r="BD31" i="23"/>
  <c r="BD32" i="23" s="1"/>
  <c r="BC31" i="23"/>
  <c r="BC32" i="23" s="1"/>
  <c r="BC38" i="23" s="1"/>
  <c r="BB31" i="23"/>
  <c r="BB32" i="23"/>
  <c r="AF32" i="23"/>
  <c r="AZ31" i="23"/>
  <c r="AZ32" i="23" s="1"/>
  <c r="AC31" i="23"/>
  <c r="AC32" i="23" s="1"/>
  <c r="BA31" i="23"/>
  <c r="BD31" i="26"/>
  <c r="BD32" i="26" s="1"/>
  <c r="AP32" i="26"/>
  <c r="AP38" i="26" s="1"/>
  <c r="BB38" i="26" s="1"/>
  <c r="AZ32" i="26"/>
  <c r="BE41" i="26"/>
  <c r="BE43" i="26"/>
  <c r="BE46" i="26"/>
  <c r="BE48" i="26"/>
  <c r="BE50" i="26"/>
  <c r="AS52" i="26"/>
  <c r="BE52" i="26" s="1"/>
  <c r="BE42" i="26"/>
  <c r="BE44" i="26"/>
  <c r="BE45" i="26"/>
  <c r="BE47" i="26"/>
  <c r="BE49" i="26"/>
  <c r="BE51" i="26"/>
  <c r="BC32" i="26"/>
  <c r="AO32" i="26"/>
  <c r="AN32" i="26"/>
  <c r="AN38" i="26" s="1"/>
  <c r="AO38" i="26" s="1"/>
  <c r="Y32" i="26"/>
  <c r="AQ32" i="26"/>
  <c r="AZ38" i="26"/>
  <c r="E38" i="26"/>
  <c r="BA38" i="26"/>
  <c r="M38" i="26"/>
  <c r="BA32" i="26"/>
  <c r="BB32" i="26"/>
  <c r="W32" i="26"/>
  <c r="AU32" i="26"/>
  <c r="BE40" i="26"/>
  <c r="Y31" i="25"/>
  <c r="S31" i="25"/>
  <c r="AQ31" i="25"/>
  <c r="BE31" i="25"/>
  <c r="BA36" i="25"/>
  <c r="BB36" i="25"/>
  <c r="BE39" i="25"/>
  <c r="E38" i="24"/>
  <c r="G38" i="24"/>
  <c r="AU31" i="24"/>
  <c r="BE40" i="24"/>
  <c r="G32" i="23"/>
  <c r="AE32" i="23"/>
  <c r="AU32" i="23"/>
  <c r="G38" i="23"/>
  <c r="BB38" i="23"/>
  <c r="Q32" i="23"/>
  <c r="AO32" i="23"/>
  <c r="AZ38" i="23"/>
  <c r="E38" i="23"/>
  <c r="BA38" i="23" s="1"/>
  <c r="E32" i="23"/>
  <c r="BA32" i="23"/>
  <c r="BE41" i="23"/>
  <c r="BA37" i="25" l="1"/>
  <c r="BC37" i="25"/>
  <c r="AZ37" i="25"/>
  <c r="BE51" i="25"/>
  <c r="BB37" i="25"/>
  <c r="BE52" i="24"/>
  <c r="BC38" i="26"/>
  <c r="BC38" i="24"/>
  <c r="M38" i="24"/>
  <c r="AZ38" i="24"/>
  <c r="BA38" i="24"/>
  <c r="S78" i="7"/>
  <c r="Q78" i="7"/>
  <c r="Y79" i="7"/>
  <c r="W79" i="7"/>
  <c r="AE80" i="7"/>
  <c r="AC80" i="7"/>
  <c r="AK81" i="7"/>
  <c r="AI81" i="7"/>
  <c r="AK98" i="7"/>
  <c r="AI98" i="7"/>
  <c r="AK97" i="7"/>
  <c r="AI97" i="7"/>
  <c r="Y91" i="7"/>
  <c r="W91" i="7"/>
  <c r="AE70" i="7"/>
  <c r="AC70" i="7"/>
  <c r="S77" i="7"/>
  <c r="Q77" i="7"/>
  <c r="BD23" i="7"/>
  <c r="BE32" i="7" l="1"/>
  <c r="BD32" i="7"/>
  <c r="BC32" i="7"/>
  <c r="BB32" i="7"/>
  <c r="BA32" i="7"/>
  <c r="BE26" i="7"/>
  <c r="BD26" i="7"/>
  <c r="BC26" i="7"/>
  <c r="BB26" i="7"/>
  <c r="BA26" i="7"/>
  <c r="BE25" i="7"/>
  <c r="BD25" i="7"/>
  <c r="BC25" i="7"/>
  <c r="BB25" i="7"/>
  <c r="BA25" i="7"/>
  <c r="BE19" i="7"/>
  <c r="BD19" i="7"/>
  <c r="BC19" i="7"/>
  <c r="BB19" i="7"/>
  <c r="BA19" i="7"/>
  <c r="AE33" i="7"/>
  <c r="AC33" i="7"/>
  <c r="Y32" i="7"/>
  <c r="S32" i="7"/>
  <c r="Q32" i="7"/>
  <c r="M32" i="7"/>
  <c r="K32" i="7"/>
  <c r="G32" i="7"/>
  <c r="E32" i="7"/>
  <c r="W26" i="7"/>
  <c r="W25" i="7"/>
  <c r="K41" i="7" l="1"/>
  <c r="AZ41" i="7"/>
  <c r="BA41" i="7"/>
  <c r="AQ98" i="7"/>
  <c r="AO98" i="7"/>
  <c r="AE98" i="7"/>
  <c r="AC98" i="7"/>
  <c r="Y98" i="7"/>
  <c r="W98" i="7"/>
  <c r="S98" i="7"/>
  <c r="Q98" i="7"/>
  <c r="M98" i="7"/>
  <c r="K98" i="7"/>
  <c r="G98" i="7"/>
  <c r="E98" i="7"/>
  <c r="BE27" i="7" l="1"/>
  <c r="BC27" i="7"/>
  <c r="BB27" i="7"/>
  <c r="BA27" i="7"/>
  <c r="AZ27" i="7"/>
  <c r="Y27" i="7"/>
  <c r="W27" i="7"/>
  <c r="AE38" i="7" l="1"/>
  <c r="M15" i="7"/>
  <c r="K15" i="7"/>
  <c r="G16" i="7" l="1"/>
  <c r="E16" i="7"/>
  <c r="Y74" i="7" l="1"/>
  <c r="Y75" i="7"/>
  <c r="Y76" i="7"/>
  <c r="AK76" i="7"/>
  <c r="AK91" i="7"/>
  <c r="AI76" i="7"/>
  <c r="AI91" i="7"/>
  <c r="BC28" i="7" l="1"/>
  <c r="BC29" i="7"/>
  <c r="BC30" i="7"/>
  <c r="BC31" i="7"/>
  <c r="BC33" i="7"/>
  <c r="BC41" i="7"/>
  <c r="BC22" i="7"/>
  <c r="BC23" i="7"/>
  <c r="BC24" i="7"/>
  <c r="BC21" i="7"/>
  <c r="BC34" i="7"/>
  <c r="BE20" i="7"/>
  <c r="BA20" i="7"/>
  <c r="BD20" i="7"/>
  <c r="BC20" i="7"/>
  <c r="BB20" i="7"/>
  <c r="BA21" i="7"/>
  <c r="BC18" i="7"/>
  <c r="BC13" i="7"/>
  <c r="BC12" i="7"/>
  <c r="AW40" i="7" l="1"/>
  <c r="AW39" i="7"/>
  <c r="AW38" i="7"/>
  <c r="AW41" i="7"/>
  <c r="G13" i="7"/>
  <c r="G12" i="7"/>
  <c r="G11" i="7"/>
  <c r="BE41" i="7" l="1"/>
  <c r="BD41" i="7"/>
  <c r="BB41" i="7"/>
  <c r="M41" i="7"/>
  <c r="E41" i="7"/>
  <c r="BE33" i="7"/>
  <c r="BD33" i="7"/>
  <c r="BB33" i="7"/>
  <c r="BA33" i="7"/>
  <c r="AZ33" i="7"/>
  <c r="AW33" i="7"/>
  <c r="AU33" i="7"/>
  <c r="AQ33" i="7"/>
  <c r="AO33" i="7"/>
  <c r="AK33" i="7"/>
  <c r="AI33" i="7"/>
  <c r="BE31" i="7"/>
  <c r="BD31" i="7"/>
  <c r="BB31" i="7"/>
  <c r="BA31" i="7"/>
  <c r="AZ31" i="7"/>
  <c r="AW31" i="7"/>
  <c r="AU31" i="7"/>
  <c r="AQ31" i="7"/>
  <c r="AO31" i="7"/>
  <c r="AK31" i="7"/>
  <c r="AI31" i="7"/>
  <c r="AE31" i="7"/>
  <c r="AC31" i="7"/>
  <c r="W31" i="7"/>
  <c r="S31" i="7"/>
  <c r="Q31" i="7"/>
  <c r="M31" i="7"/>
  <c r="K31" i="7"/>
  <c r="G31" i="7"/>
  <c r="E31" i="7"/>
  <c r="BE30" i="7"/>
  <c r="BD30" i="7"/>
  <c r="BB30" i="7"/>
  <c r="BA30" i="7"/>
  <c r="AZ30" i="7"/>
  <c r="AW30" i="7"/>
  <c r="AU30" i="7"/>
  <c r="AQ30" i="7"/>
  <c r="AO30" i="7"/>
  <c r="AK30" i="7"/>
  <c r="AI30" i="7"/>
  <c r="AE30" i="7"/>
  <c r="AC30" i="7"/>
  <c r="Y30" i="7"/>
  <c r="W30" i="7"/>
  <c r="S30" i="7"/>
  <c r="Q30" i="7"/>
  <c r="M30" i="7"/>
  <c r="K30" i="7"/>
  <c r="G30" i="7"/>
  <c r="E30" i="7"/>
  <c r="BE29" i="7"/>
  <c r="BD29" i="7"/>
  <c r="BB29" i="7"/>
  <c r="BA29" i="7"/>
  <c r="AZ29" i="7"/>
  <c r="AW29" i="7"/>
  <c r="AU29" i="7"/>
  <c r="AQ29" i="7"/>
  <c r="AO29" i="7"/>
  <c r="AK29" i="7"/>
  <c r="AI29" i="7"/>
  <c r="AE29" i="7"/>
  <c r="AC29" i="7"/>
  <c r="Y29" i="7"/>
  <c r="W29" i="7"/>
  <c r="S29" i="7"/>
  <c r="Q29" i="7"/>
  <c r="M29" i="7"/>
  <c r="K29" i="7"/>
  <c r="G29" i="7"/>
  <c r="E29" i="7"/>
  <c r="BD28" i="7"/>
  <c r="BB28" i="7"/>
  <c r="AW28" i="7"/>
  <c r="AU28" i="7"/>
  <c r="AQ28" i="7"/>
  <c r="AO28" i="7"/>
  <c r="AK28" i="7"/>
  <c r="AI28" i="7"/>
  <c r="AE28" i="7"/>
  <c r="Y28" i="7"/>
  <c r="W28" i="7"/>
  <c r="S28" i="7"/>
  <c r="Q28" i="7"/>
  <c r="M28" i="7"/>
  <c r="K28" i="7"/>
  <c r="G28" i="7"/>
  <c r="E28" i="7"/>
  <c r="BE24" i="7"/>
  <c r="BD24" i="7"/>
  <c r="BB24" i="7"/>
  <c r="BA24" i="7"/>
  <c r="AZ24" i="7"/>
  <c r="AW24" i="7"/>
  <c r="AU24" i="7"/>
  <c r="AQ24" i="7"/>
  <c r="AO24" i="7"/>
  <c r="AK24" i="7"/>
  <c r="AI24" i="7"/>
  <c r="AE24" i="7"/>
  <c r="AC24" i="7"/>
  <c r="Y24" i="7"/>
  <c r="W24" i="7"/>
  <c r="S24" i="7"/>
  <c r="Q24" i="7"/>
  <c r="M24" i="7"/>
  <c r="K24" i="7"/>
  <c r="G24" i="7"/>
  <c r="E24" i="7"/>
  <c r="BE23" i="7"/>
  <c r="BB23" i="7"/>
  <c r="BA23" i="7"/>
  <c r="AZ23" i="7"/>
  <c r="AW23" i="7"/>
  <c r="AU23" i="7"/>
  <c r="AQ23" i="7"/>
  <c r="AO23" i="7"/>
  <c r="AK23" i="7"/>
  <c r="AI23" i="7"/>
  <c r="AE23" i="7"/>
  <c r="AC23" i="7"/>
  <c r="Y23" i="7"/>
  <c r="W23" i="7"/>
  <c r="S23" i="7"/>
  <c r="Q23" i="7"/>
  <c r="M23" i="7"/>
  <c r="K23" i="7"/>
  <c r="G23" i="7"/>
  <c r="E23" i="7"/>
  <c r="BE22" i="7"/>
  <c r="BD22" i="7"/>
  <c r="BB22" i="7"/>
  <c r="BA22" i="7"/>
  <c r="AZ22" i="7"/>
  <c r="AW22" i="7"/>
  <c r="AU22" i="7"/>
  <c r="AQ22" i="7"/>
  <c r="AO22" i="7"/>
  <c r="AK22" i="7"/>
  <c r="AI22" i="7"/>
  <c r="AE22" i="7"/>
  <c r="AC22" i="7"/>
  <c r="Y22" i="7"/>
  <c r="W22" i="7"/>
  <c r="S22" i="7"/>
  <c r="Q22" i="7"/>
  <c r="M22" i="7"/>
  <c r="K22" i="7"/>
  <c r="G22" i="7"/>
  <c r="E22" i="7"/>
  <c r="K20" i="7"/>
  <c r="M20" i="7"/>
  <c r="S20" i="7"/>
  <c r="BE11" i="7"/>
  <c r="BE12" i="7"/>
  <c r="BE13" i="7"/>
  <c r="BE14" i="7"/>
  <c r="BD11" i="7"/>
  <c r="BD12" i="7"/>
  <c r="BD13" i="7"/>
  <c r="BD14" i="7"/>
  <c r="BC11" i="7"/>
  <c r="AZ11" i="7"/>
  <c r="AZ12" i="7"/>
  <c r="AZ13" i="7"/>
  <c r="AZ14" i="7"/>
  <c r="BB11" i="7"/>
  <c r="BB12" i="7"/>
  <c r="BB13" i="7"/>
  <c r="BB14" i="7"/>
  <c r="BA11" i="7"/>
  <c r="BA12" i="7"/>
  <c r="BA13" i="7"/>
  <c r="BA14" i="7"/>
  <c r="BE16" i="7"/>
  <c r="BE17" i="7"/>
  <c r="BD16" i="7"/>
  <c r="BD17" i="7"/>
  <c r="BC16" i="7"/>
  <c r="BC17" i="7"/>
  <c r="BB16" i="7"/>
  <c r="BB17" i="7"/>
  <c r="BA16" i="7"/>
  <c r="BA17" i="7"/>
  <c r="AZ16" i="7"/>
  <c r="AZ17" i="7"/>
  <c r="M18" i="7"/>
  <c r="K18" i="7"/>
  <c r="G18" i="7"/>
  <c r="E18" i="7"/>
  <c r="M17" i="7"/>
  <c r="K17" i="7"/>
  <c r="G17" i="7"/>
  <c r="E17" i="7"/>
  <c r="M16" i="7"/>
  <c r="K16" i="7"/>
  <c r="AK47" i="7" l="1"/>
  <c r="AE39" i="7"/>
  <c r="AE40" i="7"/>
  <c r="AC40" i="7"/>
  <c r="AQ75" i="7" l="1"/>
  <c r="AQ76" i="7"/>
  <c r="AK74" i="7"/>
  <c r="AK73" i="7"/>
  <c r="BB49" i="7"/>
  <c r="BB48" i="7"/>
  <c r="AZ49" i="7"/>
  <c r="AZ48" i="7"/>
  <c r="AQ91" i="7"/>
  <c r="AO91" i="7"/>
  <c r="AE91" i="7"/>
  <c r="AC91" i="7"/>
  <c r="S91" i="7"/>
  <c r="Q91" i="7"/>
  <c r="M91" i="7"/>
  <c r="K91" i="7"/>
  <c r="G91" i="7"/>
  <c r="E91" i="7"/>
  <c r="AC68" i="7"/>
  <c r="BA35" i="7"/>
  <c r="BA36" i="7"/>
  <c r="BA37" i="7"/>
  <c r="BA38" i="7"/>
  <c r="BA39" i="7"/>
  <c r="BA40" i="7"/>
  <c r="BA42" i="7"/>
  <c r="BA43" i="7"/>
  <c r="BA44" i="7"/>
  <c r="BE39" i="7"/>
  <c r="BE37" i="7"/>
  <c r="BA10" i="7"/>
  <c r="AW62" i="7"/>
  <c r="AU62" i="7"/>
  <c r="AQ62" i="7"/>
  <c r="AO62" i="7"/>
  <c r="AK62" i="7"/>
  <c r="AI62" i="7"/>
  <c r="Y62" i="7"/>
  <c r="W62" i="7"/>
  <c r="S62" i="7"/>
  <c r="Q62" i="7"/>
  <c r="M62" i="7"/>
  <c r="K62" i="7"/>
  <c r="G62" i="7"/>
  <c r="E62" i="7"/>
  <c r="AQ97" i="7"/>
  <c r="AO97" i="7"/>
  <c r="AE97" i="7"/>
  <c r="AC97" i="7"/>
  <c r="Y97" i="7"/>
  <c r="W97" i="7"/>
  <c r="S97" i="7"/>
  <c r="Q97" i="7"/>
  <c r="M97" i="7"/>
  <c r="K97" i="7"/>
  <c r="G97" i="7"/>
  <c r="E97" i="7"/>
  <c r="AW68" i="7"/>
  <c r="AW69" i="7"/>
  <c r="AW71" i="7"/>
  <c r="AW72" i="7"/>
  <c r="AU68" i="7"/>
  <c r="AU69" i="7"/>
  <c r="AU71" i="7"/>
  <c r="AU72" i="7"/>
  <c r="AQ68" i="7"/>
  <c r="AQ69" i="7"/>
  <c r="AQ70" i="7"/>
  <c r="AQ71" i="7"/>
  <c r="AQ72" i="7"/>
  <c r="AO68" i="7"/>
  <c r="AO69" i="7"/>
  <c r="AO70" i="7"/>
  <c r="AO71" i="7"/>
  <c r="AO72" i="7"/>
  <c r="AK71" i="7"/>
  <c r="AK72" i="7"/>
  <c r="AK68" i="7"/>
  <c r="AK69" i="7"/>
  <c r="AK70" i="7"/>
  <c r="AI68" i="7"/>
  <c r="AI69" i="7"/>
  <c r="AI70" i="7"/>
  <c r="AI71" i="7"/>
  <c r="AI72" i="7"/>
  <c r="AE68" i="7"/>
  <c r="AE69" i="7"/>
  <c r="AE71" i="7"/>
  <c r="AE72" i="7"/>
  <c r="AC69" i="7"/>
  <c r="AC71" i="7"/>
  <c r="AC72" i="7"/>
  <c r="Y68" i="7"/>
  <c r="Y69" i="7"/>
  <c r="Y70" i="7"/>
  <c r="Y71" i="7"/>
  <c r="Y72" i="7"/>
  <c r="W68" i="7"/>
  <c r="W69" i="7"/>
  <c r="W70" i="7"/>
  <c r="W71" i="7"/>
  <c r="W72" i="7"/>
  <c r="S68" i="7"/>
  <c r="S69" i="7"/>
  <c r="S70" i="7"/>
  <c r="S71" i="7"/>
  <c r="S72" i="7"/>
  <c r="Q68" i="7"/>
  <c r="Q69" i="7"/>
  <c r="Q70" i="7"/>
  <c r="Q71" i="7"/>
  <c r="Q72" i="7"/>
  <c r="M68" i="7"/>
  <c r="M69" i="7"/>
  <c r="M70" i="7"/>
  <c r="M71" i="7"/>
  <c r="M72" i="7"/>
  <c r="K68" i="7"/>
  <c r="K69" i="7"/>
  <c r="K70" i="7"/>
  <c r="K71" i="7"/>
  <c r="K72" i="7"/>
  <c r="G68" i="7"/>
  <c r="G69" i="7"/>
  <c r="G70" i="7"/>
  <c r="G71" i="7"/>
  <c r="G72" i="7"/>
  <c r="E68" i="7"/>
  <c r="E69" i="7"/>
  <c r="E70" i="7"/>
  <c r="E71" i="7"/>
  <c r="E72" i="7"/>
  <c r="AW96" i="7"/>
  <c r="AU96" i="7"/>
  <c r="AQ96" i="7"/>
  <c r="AO96" i="7"/>
  <c r="AK96" i="7"/>
  <c r="AI96" i="7"/>
  <c r="AE96" i="7"/>
  <c r="AC96" i="7"/>
  <c r="Y96" i="7"/>
  <c r="W96" i="7"/>
  <c r="S96" i="7"/>
  <c r="Q96" i="7"/>
  <c r="M96" i="7"/>
  <c r="K96" i="7"/>
  <c r="G96" i="7"/>
  <c r="E96" i="7"/>
  <c r="S93" i="7"/>
  <c r="S92" i="7"/>
  <c r="S74" i="7"/>
  <c r="S76" i="7"/>
  <c r="S61" i="7"/>
  <c r="S73" i="7"/>
  <c r="S75" i="7"/>
  <c r="S94" i="7"/>
  <c r="S95" i="7"/>
  <c r="Q93" i="7"/>
  <c r="Q92" i="7"/>
  <c r="Q74" i="7"/>
  <c r="Q76" i="7"/>
  <c r="Q61" i="7"/>
  <c r="Q73" i="7"/>
  <c r="Q75" i="7"/>
  <c r="Q94" i="7"/>
  <c r="Q95" i="7"/>
  <c r="AW75" i="7"/>
  <c r="AU75" i="7"/>
  <c r="AK75" i="7"/>
  <c r="AI75" i="7"/>
  <c r="AE75" i="7"/>
  <c r="AC75" i="7"/>
  <c r="W75" i="7"/>
  <c r="M75" i="7"/>
  <c r="K75" i="7"/>
  <c r="G75" i="7"/>
  <c r="E75" i="7"/>
  <c r="AW95" i="7"/>
  <c r="AU95" i="7"/>
  <c r="AK95" i="7"/>
  <c r="AI95" i="7"/>
  <c r="AE95" i="7"/>
  <c r="AC95" i="7"/>
  <c r="Y95" i="7"/>
  <c r="W95" i="7"/>
  <c r="M95" i="7"/>
  <c r="K95" i="7"/>
  <c r="G95" i="7"/>
  <c r="E95" i="7"/>
  <c r="AW94" i="7"/>
  <c r="AU94" i="7"/>
  <c r="AQ94" i="7"/>
  <c r="AO94" i="7"/>
  <c r="AE94" i="7"/>
  <c r="AC94" i="7"/>
  <c r="Y94" i="7"/>
  <c r="W94" i="7"/>
  <c r="M94" i="7"/>
  <c r="K94" i="7"/>
  <c r="G94" i="7"/>
  <c r="E94" i="7"/>
  <c r="AW73" i="7"/>
  <c r="AU73" i="7"/>
  <c r="AQ73" i="7"/>
  <c r="AO73" i="7"/>
  <c r="AE73" i="7"/>
  <c r="AC73" i="7"/>
  <c r="Y73" i="7"/>
  <c r="W73" i="7"/>
  <c r="M73" i="7"/>
  <c r="K73" i="7"/>
  <c r="G73" i="7"/>
  <c r="E73" i="7"/>
  <c r="AW61" i="7"/>
  <c r="AU61" i="7"/>
  <c r="AQ61" i="7"/>
  <c r="AO61" i="7"/>
  <c r="AK61" i="7"/>
  <c r="AI61" i="7"/>
  <c r="Y61" i="7"/>
  <c r="W61" i="7"/>
  <c r="M61" i="7"/>
  <c r="K61" i="7"/>
  <c r="G61" i="7"/>
  <c r="E61" i="7"/>
  <c r="AW76" i="7"/>
  <c r="AU76" i="7"/>
  <c r="AO76" i="7"/>
  <c r="AE76" i="7"/>
  <c r="AC76" i="7"/>
  <c r="W76" i="7"/>
  <c r="M76" i="7"/>
  <c r="K76" i="7"/>
  <c r="G76" i="7"/>
  <c r="E76" i="7"/>
  <c r="AW74" i="7"/>
  <c r="AU74" i="7"/>
  <c r="AQ74" i="7"/>
  <c r="AO74" i="7"/>
  <c r="AI74" i="7"/>
  <c r="AE74" i="7"/>
  <c r="AC74" i="7"/>
  <c r="W74" i="7"/>
  <c r="M74" i="7"/>
  <c r="K74" i="7"/>
  <c r="G74" i="7"/>
  <c r="E74" i="7"/>
  <c r="AW93" i="7"/>
  <c r="AW92" i="7"/>
  <c r="AU93" i="7"/>
  <c r="AU92" i="7"/>
  <c r="AQ93" i="7"/>
  <c r="AQ92" i="7"/>
  <c r="AO93" i="7"/>
  <c r="AO92" i="7"/>
  <c r="AK93" i="7"/>
  <c r="AK92" i="7"/>
  <c r="AI93" i="7"/>
  <c r="AI92" i="7"/>
  <c r="AE93" i="7"/>
  <c r="AE92" i="7"/>
  <c r="AC93" i="7"/>
  <c r="AC92" i="7"/>
  <c r="Y93" i="7"/>
  <c r="Y92" i="7"/>
  <c r="W93" i="7"/>
  <c r="W92" i="7"/>
  <c r="M93" i="7"/>
  <c r="M92" i="7"/>
  <c r="K93" i="7"/>
  <c r="K92" i="7"/>
  <c r="G93" i="7"/>
  <c r="G92" i="7"/>
  <c r="E93" i="7"/>
  <c r="E92" i="7"/>
  <c r="BD53" i="7"/>
  <c r="BD54" i="7"/>
  <c r="BD55" i="7"/>
  <c r="BD56" i="7"/>
  <c r="BD52" i="7"/>
  <c r="BD15" i="7"/>
  <c r="BD18" i="7"/>
  <c r="BD21" i="7"/>
  <c r="BD34" i="7"/>
  <c r="BD35" i="7"/>
  <c r="BD36" i="7"/>
  <c r="BD37" i="7"/>
  <c r="BD38" i="7"/>
  <c r="BD39" i="7"/>
  <c r="BD40" i="7"/>
  <c r="BD42" i="7"/>
  <c r="BD43" i="7"/>
  <c r="BD44" i="7"/>
  <c r="AW15" i="7"/>
  <c r="AW18" i="7"/>
  <c r="AW21" i="7"/>
  <c r="AW34" i="7"/>
  <c r="AW35" i="7"/>
  <c r="AW36" i="7"/>
  <c r="AW37" i="7"/>
  <c r="AW42" i="7"/>
  <c r="AW43" i="7"/>
  <c r="AW44" i="7"/>
  <c r="AU15" i="7"/>
  <c r="AU18" i="7"/>
  <c r="AU21" i="7"/>
  <c r="AU34" i="7"/>
  <c r="AU35" i="7"/>
  <c r="AU36" i="7"/>
  <c r="AU37" i="7"/>
  <c r="AU38" i="7"/>
  <c r="AU39" i="7"/>
  <c r="AU40" i="7"/>
  <c r="AU42" i="7"/>
  <c r="AU43" i="7"/>
  <c r="AU44" i="7"/>
  <c r="AQ35" i="7"/>
  <c r="AQ36" i="7"/>
  <c r="AQ37" i="7"/>
  <c r="AQ38" i="7"/>
  <c r="AQ39" i="7"/>
  <c r="AQ40" i="7"/>
  <c r="AQ42" i="7"/>
  <c r="AQ43" i="7"/>
  <c r="AQ44" i="7"/>
  <c r="AQ15" i="7"/>
  <c r="AQ18" i="7"/>
  <c r="AQ21" i="7"/>
  <c r="AQ34" i="7"/>
  <c r="AO15" i="7"/>
  <c r="AO18" i="7"/>
  <c r="AO21" i="7"/>
  <c r="AO34" i="7"/>
  <c r="AO35" i="7"/>
  <c r="AO36" i="7"/>
  <c r="AO37" i="7"/>
  <c r="AO38" i="7"/>
  <c r="AO39" i="7"/>
  <c r="AO40" i="7"/>
  <c r="AO42" i="7"/>
  <c r="AO43" i="7"/>
  <c r="AO44" i="7"/>
  <c r="AK15" i="7"/>
  <c r="AK18" i="7"/>
  <c r="AK21" i="7"/>
  <c r="AK34" i="7"/>
  <c r="AK35" i="7"/>
  <c r="AK36" i="7"/>
  <c r="AK37" i="7"/>
  <c r="AK38" i="7"/>
  <c r="AK39" i="7"/>
  <c r="AK40" i="7"/>
  <c r="AK42" i="7"/>
  <c r="AK43" i="7"/>
  <c r="AK44" i="7"/>
  <c r="AI44" i="7"/>
  <c r="AI35" i="7"/>
  <c r="AI36" i="7"/>
  <c r="AI37" i="7"/>
  <c r="AI38" i="7"/>
  <c r="AI39" i="7"/>
  <c r="AI40" i="7"/>
  <c r="AI42" i="7"/>
  <c r="AI15" i="7"/>
  <c r="AI18" i="7"/>
  <c r="AI21" i="7"/>
  <c r="AE15" i="7"/>
  <c r="AE18" i="7"/>
  <c r="AE21" i="7"/>
  <c r="AE34" i="7"/>
  <c r="AE35" i="7"/>
  <c r="AE36" i="7"/>
  <c r="AE37" i="7"/>
  <c r="AE43" i="7"/>
  <c r="AE44" i="7"/>
  <c r="AC43" i="7"/>
  <c r="AC44" i="7"/>
  <c r="AC15" i="7"/>
  <c r="AC18" i="7"/>
  <c r="AC21" i="7"/>
  <c r="AC34" i="7"/>
  <c r="AC35" i="7"/>
  <c r="AC36" i="7"/>
  <c r="AC37" i="7"/>
  <c r="AC38" i="7"/>
  <c r="AC39" i="7"/>
  <c r="Y39" i="7"/>
  <c r="Y40" i="7"/>
  <c r="Y42" i="7"/>
  <c r="Y43" i="7"/>
  <c r="Y44" i="7"/>
  <c r="Y35" i="7"/>
  <c r="Y36" i="7"/>
  <c r="Y15" i="7"/>
  <c r="Y18" i="7"/>
  <c r="Y21" i="7"/>
  <c r="W35" i="7"/>
  <c r="W36" i="7"/>
  <c r="W37" i="7"/>
  <c r="W38" i="7"/>
  <c r="W39" i="7"/>
  <c r="W40" i="7"/>
  <c r="W42" i="7"/>
  <c r="W43" i="7"/>
  <c r="W44" i="7"/>
  <c r="W34" i="7"/>
  <c r="S21" i="7"/>
  <c r="S34" i="7"/>
  <c r="S35" i="7"/>
  <c r="S36" i="7"/>
  <c r="S37" i="7"/>
  <c r="S38" i="7"/>
  <c r="S39" i="7"/>
  <c r="S40" i="7"/>
  <c r="S42" i="7"/>
  <c r="S43" i="7"/>
  <c r="S44" i="7"/>
  <c r="S15" i="7"/>
  <c r="Q34" i="7"/>
  <c r="Q35" i="7"/>
  <c r="Q36" i="7"/>
  <c r="Q37" i="7"/>
  <c r="Q38" i="7"/>
  <c r="Q39" i="7"/>
  <c r="Q40" i="7"/>
  <c r="Q42" i="7"/>
  <c r="Q43" i="7"/>
  <c r="Q44" i="7"/>
  <c r="Q15" i="7"/>
  <c r="Q18" i="7"/>
  <c r="E21" i="7"/>
  <c r="E34" i="7"/>
  <c r="E35" i="7"/>
  <c r="E36" i="7"/>
  <c r="E37" i="7"/>
  <c r="E38" i="7"/>
  <c r="E39" i="7"/>
  <c r="E40" i="7"/>
  <c r="E42" i="7"/>
  <c r="E43" i="7"/>
  <c r="E44" i="7"/>
  <c r="G21" i="7"/>
  <c r="G34" i="7"/>
  <c r="G35" i="7"/>
  <c r="G36" i="7"/>
  <c r="G37" i="7"/>
  <c r="G38" i="7"/>
  <c r="G39" i="7"/>
  <c r="G40" i="7"/>
  <c r="G42" i="7"/>
  <c r="G43" i="7"/>
  <c r="G44" i="7"/>
  <c r="K21" i="7"/>
  <c r="K34" i="7"/>
  <c r="K35" i="7"/>
  <c r="K36" i="7"/>
  <c r="K37" i="7"/>
  <c r="K38" i="7"/>
  <c r="K39" i="7"/>
  <c r="K40" i="7"/>
  <c r="K42" i="7"/>
  <c r="K43" i="7"/>
  <c r="K44" i="7"/>
  <c r="M21" i="7"/>
  <c r="M34" i="7"/>
  <c r="M35" i="7"/>
  <c r="M36" i="7"/>
  <c r="M37" i="7"/>
  <c r="M38" i="7"/>
  <c r="M39" i="7"/>
  <c r="M40" i="7"/>
  <c r="M42" i="7"/>
  <c r="M43" i="7"/>
  <c r="M44" i="7"/>
  <c r="M10" i="7"/>
  <c r="BE44" i="7"/>
  <c r="BE43" i="7"/>
  <c r="BE21" i="7"/>
  <c r="AZ44" i="7"/>
  <c r="AZ43" i="7"/>
  <c r="BB44" i="7"/>
  <c r="BB43" i="7"/>
  <c r="BB21" i="7"/>
  <c r="BC44" i="7"/>
  <c r="BC43" i="7"/>
  <c r="BC42" i="7"/>
  <c r="BA18" i="7"/>
  <c r="AV50" i="7"/>
  <c r="AT50" i="7"/>
  <c r="AP50" i="7"/>
  <c r="AN50" i="7"/>
  <c r="AJ50" i="7"/>
  <c r="AH50" i="7"/>
  <c r="AD50" i="7"/>
  <c r="AB50" i="7"/>
  <c r="X50" i="7"/>
  <c r="V50" i="7"/>
  <c r="R50" i="7"/>
  <c r="P50" i="7"/>
  <c r="AU48" i="7"/>
  <c r="AK49" i="7"/>
  <c r="AK48" i="7"/>
  <c r="AI49" i="7"/>
  <c r="AI48" i="7"/>
  <c r="AE48" i="7"/>
  <c r="W48" i="7"/>
  <c r="L50" i="7"/>
  <c r="J50" i="7"/>
  <c r="F50" i="7"/>
  <c r="D50" i="7"/>
  <c r="AZ10" i="7"/>
  <c r="AZ18" i="7"/>
  <c r="BE18" i="7"/>
  <c r="AI43" i="7"/>
  <c r="Q21" i="7"/>
  <c r="BE48" i="7"/>
  <c r="BA48" i="7"/>
  <c r="AQ48" i="7"/>
  <c r="AO48" i="7"/>
  <c r="AC48" i="7"/>
  <c r="Y48" i="7"/>
  <c r="S48" i="7"/>
  <c r="Q48" i="7"/>
  <c r="M48" i="7"/>
  <c r="K48" i="7"/>
  <c r="G48" i="7"/>
  <c r="E48" i="7"/>
  <c r="Y37" i="7"/>
  <c r="BC56" i="7"/>
  <c r="BC55" i="7"/>
  <c r="BC54" i="7"/>
  <c r="BC53" i="7"/>
  <c r="BA56" i="7"/>
  <c r="BA55" i="7"/>
  <c r="BA54" i="7"/>
  <c r="BA53" i="7"/>
  <c r="BC52" i="7"/>
  <c r="BA52" i="7"/>
  <c r="BA49" i="7"/>
  <c r="BC49" i="7"/>
  <c r="BC40" i="7"/>
  <c r="BC39" i="7"/>
  <c r="BC38" i="7"/>
  <c r="BC37" i="7"/>
  <c r="BC36" i="7"/>
  <c r="BC35" i="7"/>
  <c r="BC15" i="7"/>
  <c r="BA34" i="7"/>
  <c r="BA15" i="7"/>
  <c r="I103" i="7"/>
  <c r="AY114" i="7"/>
  <c r="AS114" i="7"/>
  <c r="AM114" i="7"/>
  <c r="AG114" i="7"/>
  <c r="AA114" i="7"/>
  <c r="U114" i="7"/>
  <c r="O114" i="7"/>
  <c r="I114" i="7"/>
  <c r="AY113" i="7"/>
  <c r="AS113" i="7"/>
  <c r="AM113" i="7"/>
  <c r="AG113" i="7"/>
  <c r="AA113" i="7"/>
  <c r="U113" i="7"/>
  <c r="O113" i="7"/>
  <c r="I113" i="7"/>
  <c r="AY112" i="7"/>
  <c r="AS112" i="7"/>
  <c r="AM112" i="7"/>
  <c r="AG112" i="7"/>
  <c r="AA112" i="7"/>
  <c r="U112" i="7"/>
  <c r="O112" i="7"/>
  <c r="I112" i="7"/>
  <c r="AY108" i="7"/>
  <c r="AS108" i="7"/>
  <c r="AM108" i="7"/>
  <c r="AG108" i="7"/>
  <c r="AA108" i="7"/>
  <c r="U108" i="7"/>
  <c r="O108" i="7"/>
  <c r="I108" i="7"/>
  <c r="AY107" i="7"/>
  <c r="AS107" i="7"/>
  <c r="AM107" i="7"/>
  <c r="AG107" i="7"/>
  <c r="AA107" i="7"/>
  <c r="U107" i="7"/>
  <c r="O107" i="7"/>
  <c r="I107" i="7"/>
  <c r="AY106" i="7"/>
  <c r="AS106" i="7"/>
  <c r="AM106" i="7"/>
  <c r="AG106" i="7"/>
  <c r="AA106" i="7"/>
  <c r="U106" i="7"/>
  <c r="O106" i="7"/>
  <c r="I106" i="7"/>
  <c r="AY105" i="7"/>
  <c r="AS105" i="7"/>
  <c r="AM105" i="7"/>
  <c r="AG105" i="7"/>
  <c r="AA105" i="7"/>
  <c r="U105" i="7"/>
  <c r="O105" i="7"/>
  <c r="I105" i="7"/>
  <c r="AW56" i="7"/>
  <c r="AU56" i="7"/>
  <c r="AQ56" i="7"/>
  <c r="AO56" i="7"/>
  <c r="AK56" i="7"/>
  <c r="AI56" i="7"/>
  <c r="AE56" i="7"/>
  <c r="AC56" i="7"/>
  <c r="Y56" i="7"/>
  <c r="W56" i="7"/>
  <c r="S56" i="7"/>
  <c r="Q56" i="7"/>
  <c r="M56" i="7"/>
  <c r="K56" i="7"/>
  <c r="G56" i="7"/>
  <c r="E56" i="7"/>
  <c r="AW55" i="7"/>
  <c r="AU55" i="7"/>
  <c r="AQ55" i="7"/>
  <c r="AO55" i="7"/>
  <c r="AK55" i="7"/>
  <c r="AI55" i="7"/>
  <c r="AE55" i="7"/>
  <c r="AC55" i="7"/>
  <c r="Y55" i="7"/>
  <c r="W55" i="7"/>
  <c r="S55" i="7"/>
  <c r="Q55" i="7"/>
  <c r="M55" i="7"/>
  <c r="K55" i="7"/>
  <c r="G55" i="7"/>
  <c r="E55" i="7"/>
  <c r="AW54" i="7"/>
  <c r="AU54" i="7"/>
  <c r="AQ54" i="7"/>
  <c r="AO54" i="7"/>
  <c r="AK54" i="7"/>
  <c r="AI54" i="7"/>
  <c r="AE54" i="7"/>
  <c r="AC54" i="7"/>
  <c r="Y54" i="7"/>
  <c r="W54" i="7"/>
  <c r="S54" i="7"/>
  <c r="Q54" i="7"/>
  <c r="M54" i="7"/>
  <c r="K54" i="7"/>
  <c r="G54" i="7"/>
  <c r="E54" i="7"/>
  <c r="AW53" i="7"/>
  <c r="AU53" i="7"/>
  <c r="AQ53" i="7"/>
  <c r="AO53" i="7"/>
  <c r="AK53" i="7"/>
  <c r="AI53" i="7"/>
  <c r="AE53" i="7"/>
  <c r="AC53" i="7"/>
  <c r="Y53" i="7"/>
  <c r="W53" i="7"/>
  <c r="S53" i="7"/>
  <c r="Q53" i="7"/>
  <c r="M53" i="7"/>
  <c r="K53" i="7"/>
  <c r="G53" i="7"/>
  <c r="E53" i="7"/>
  <c r="AW52" i="7"/>
  <c r="AW57" i="7" s="1"/>
  <c r="AU52" i="7"/>
  <c r="AQ52" i="7"/>
  <c r="AO52" i="7"/>
  <c r="AK52" i="7"/>
  <c r="AI52" i="7"/>
  <c r="AI57" i="7" s="1"/>
  <c r="AE52" i="7"/>
  <c r="AC52" i="7"/>
  <c r="AC57" i="7" s="1"/>
  <c r="Y52" i="7"/>
  <c r="Y57" i="7" s="1"/>
  <c r="W52" i="7"/>
  <c r="S52" i="7"/>
  <c r="Q52" i="7"/>
  <c r="M52" i="7"/>
  <c r="M57" i="7" s="1"/>
  <c r="K52" i="7"/>
  <c r="K57" i="7" s="1"/>
  <c r="G52" i="7"/>
  <c r="E52" i="7"/>
  <c r="AW49" i="7"/>
  <c r="AU49" i="7"/>
  <c r="AQ49" i="7"/>
  <c r="AO49" i="7"/>
  <c r="AE49" i="7"/>
  <c r="AC49" i="7"/>
  <c r="Y49" i="7"/>
  <c r="W49" i="7"/>
  <c r="S49" i="7"/>
  <c r="Q49" i="7"/>
  <c r="M49" i="7"/>
  <c r="K49" i="7"/>
  <c r="G49" i="7"/>
  <c r="E49" i="7"/>
  <c r="AC42" i="7"/>
  <c r="AE42" i="7"/>
  <c r="Y38" i="7"/>
  <c r="AI34" i="7"/>
  <c r="Y34" i="7"/>
  <c r="W18" i="7"/>
  <c r="W15" i="7"/>
  <c r="E15" i="7"/>
  <c r="AW10" i="7"/>
  <c r="AU10" i="7"/>
  <c r="AQ10" i="7"/>
  <c r="AO10" i="7"/>
  <c r="AK10" i="7"/>
  <c r="AI10" i="7"/>
  <c r="AE10" i="7"/>
  <c r="AC10" i="7"/>
  <c r="Y10" i="7"/>
  <c r="W10" i="7"/>
  <c r="S10" i="7"/>
  <c r="Q10" i="7"/>
  <c r="K10" i="7"/>
  <c r="E10" i="7"/>
  <c r="AX57" i="7"/>
  <c r="AR57" i="7"/>
  <c r="AL57" i="7"/>
  <c r="AF57" i="7"/>
  <c r="Z57" i="7"/>
  <c r="T57" i="7"/>
  <c r="N57" i="7"/>
  <c r="H57" i="7"/>
  <c r="AY111" i="7"/>
  <c r="AY110" i="7"/>
  <c r="AY109" i="7"/>
  <c r="AS111" i="7"/>
  <c r="AS110" i="7"/>
  <c r="AS109" i="7"/>
  <c r="AM111" i="7"/>
  <c r="AM110" i="7"/>
  <c r="AM109" i="7"/>
  <c r="AG111" i="7"/>
  <c r="AG110" i="7"/>
  <c r="AG109" i="7"/>
  <c r="AA111" i="7"/>
  <c r="AA110" i="7"/>
  <c r="AA109" i="7"/>
  <c r="U111" i="7"/>
  <c r="U110" i="7"/>
  <c r="U109" i="7"/>
  <c r="O111" i="7"/>
  <c r="O110" i="7"/>
  <c r="O109" i="7"/>
  <c r="I111" i="7"/>
  <c r="I110" i="7"/>
  <c r="I109" i="7"/>
  <c r="AY104" i="7"/>
  <c r="AS104" i="7"/>
  <c r="AM104" i="7"/>
  <c r="AG104" i="7"/>
  <c r="AA104" i="7"/>
  <c r="O104" i="7"/>
  <c r="I104" i="7"/>
  <c r="U104" i="7"/>
  <c r="AY103" i="7"/>
  <c r="AS103" i="7"/>
  <c r="AM103" i="7"/>
  <c r="AG103" i="7"/>
  <c r="AA103" i="7"/>
  <c r="U103" i="7"/>
  <c r="O103" i="7"/>
  <c r="AX45" i="7"/>
  <c r="AV45" i="7"/>
  <c r="AT45" i="7"/>
  <c r="AR45" i="7"/>
  <c r="AP45" i="7"/>
  <c r="AN45" i="7"/>
  <c r="AL45" i="7"/>
  <c r="AJ45" i="7"/>
  <c r="AH45" i="7"/>
  <c r="AF45" i="7"/>
  <c r="AD45" i="7"/>
  <c r="Z45" i="7"/>
  <c r="X45" i="7"/>
  <c r="V45" i="7"/>
  <c r="T45" i="7"/>
  <c r="R45" i="7"/>
  <c r="P45" i="7"/>
  <c r="N45" i="7"/>
  <c r="L45" i="7"/>
  <c r="J45" i="7"/>
  <c r="H45" i="7"/>
  <c r="F45" i="7"/>
  <c r="D45" i="7"/>
  <c r="BE52" i="7"/>
  <c r="BE57" i="7" s="1"/>
  <c r="BE10" i="7"/>
  <c r="BE15" i="7"/>
  <c r="BD10" i="7"/>
  <c r="BB10" i="7"/>
  <c r="BB15" i="7"/>
  <c r="BB18" i="7"/>
  <c r="AZ15" i="7"/>
  <c r="BB57" i="7"/>
  <c r="AZ57" i="7"/>
  <c r="AV57" i="7"/>
  <c r="AT57" i="7"/>
  <c r="AP57" i="7"/>
  <c r="AN57" i="7"/>
  <c r="AJ57" i="7"/>
  <c r="AH57" i="7"/>
  <c r="AD57" i="7"/>
  <c r="AB57" i="7"/>
  <c r="X57" i="7"/>
  <c r="V57" i="7"/>
  <c r="R57" i="7"/>
  <c r="P57" i="7"/>
  <c r="L57" i="7"/>
  <c r="J57" i="7"/>
  <c r="F57" i="7"/>
  <c r="D57" i="7"/>
  <c r="BE38" i="7"/>
  <c r="BB38" i="7"/>
  <c r="AZ38" i="7"/>
  <c r="BB37" i="7"/>
  <c r="AZ37" i="7"/>
  <c r="BE42" i="7"/>
  <c r="BB42" i="7"/>
  <c r="AZ42" i="7"/>
  <c r="BE36" i="7"/>
  <c r="BB36" i="7"/>
  <c r="AZ36" i="7"/>
  <c r="BE35" i="7"/>
  <c r="BB35" i="7"/>
  <c r="AZ35" i="7"/>
  <c r="BE34" i="7"/>
  <c r="BB34" i="7"/>
  <c r="AZ34" i="7"/>
  <c r="BE40" i="7"/>
  <c r="BB40" i="7"/>
  <c r="BB39" i="7"/>
  <c r="AZ40" i="7"/>
  <c r="AZ39" i="7"/>
  <c r="BA9" i="7"/>
  <c r="AK57" i="7" l="1"/>
  <c r="AQ57" i="7"/>
  <c r="AO57" i="7"/>
  <c r="Q57" i="7"/>
  <c r="G57" i="7"/>
  <c r="AE57" i="7"/>
  <c r="S57" i="7"/>
  <c r="AU57" i="7"/>
  <c r="W57" i="7"/>
  <c r="E57" i="7"/>
  <c r="G50" i="7"/>
  <c r="AQ50" i="7"/>
  <c r="D58" i="7"/>
  <c r="T58" i="7"/>
  <c r="AR58" i="7"/>
  <c r="L58" i="7"/>
  <c r="AW50" i="7"/>
  <c r="BD57" i="7"/>
  <c r="AO50" i="7"/>
  <c r="BA57" i="7"/>
  <c r="K50" i="7"/>
  <c r="H58" i="7"/>
  <c r="Q50" i="7"/>
  <c r="AX58" i="7"/>
  <c r="J58" i="7"/>
  <c r="Z58" i="7"/>
  <c r="N58" i="7"/>
  <c r="V58" i="7"/>
  <c r="AL58" i="7"/>
  <c r="AT58" i="7"/>
  <c r="BC57" i="7"/>
  <c r="M50" i="7"/>
  <c r="AC50" i="7"/>
  <c r="S50" i="7"/>
  <c r="AE50" i="7"/>
  <c r="BC50" i="7"/>
  <c r="AZ50" i="7"/>
  <c r="AN58" i="7"/>
  <c r="AV58" i="7"/>
  <c r="AH58" i="7"/>
  <c r="E50" i="7"/>
  <c r="AU50" i="7"/>
  <c r="Y50" i="7"/>
  <c r="AJ58" i="7"/>
  <c r="AP58" i="7"/>
  <c r="F58" i="7"/>
  <c r="K45" i="7"/>
  <c r="AD58" i="7"/>
  <c r="X58" i="7"/>
  <c r="AF58" i="7"/>
  <c r="W50" i="7"/>
  <c r="AI50" i="7"/>
  <c r="BE50" i="7"/>
  <c r="S45" i="7"/>
  <c r="AK45" i="7"/>
  <c r="AK50" i="7"/>
  <c r="AQ45" i="7"/>
  <c r="BA50" i="7"/>
  <c r="BD45" i="7"/>
  <c r="Q45" i="7"/>
  <c r="AO45" i="7"/>
  <c r="W45" i="7"/>
  <c r="BB50" i="7"/>
  <c r="AY115" i="7"/>
  <c r="AE45" i="7"/>
  <c r="M45" i="7"/>
  <c r="AU45" i="7"/>
  <c r="AW45" i="7"/>
  <c r="BE109" i="7"/>
  <c r="AM115" i="7"/>
  <c r="AG115" i="7"/>
  <c r="BE104" i="7"/>
  <c r="P58" i="7"/>
  <c r="R58" i="7"/>
  <c r="AI45" i="7"/>
  <c r="BC45" i="7"/>
  <c r="BB45" i="7"/>
  <c r="AS115" i="7"/>
  <c r="O115" i="7"/>
  <c r="AA115" i="7"/>
  <c r="E45" i="7"/>
  <c r="Y45" i="7"/>
  <c r="U115" i="7"/>
  <c r="BE111" i="7"/>
  <c r="BE105" i="7"/>
  <c r="BE106" i="7"/>
  <c r="BE107" i="7"/>
  <c r="BE108" i="7"/>
  <c r="BE112" i="7"/>
  <c r="BE113" i="7"/>
  <c r="BE114" i="7"/>
  <c r="I115" i="7"/>
  <c r="BE110" i="7"/>
  <c r="BE103" i="7"/>
  <c r="BD58" i="7" l="1"/>
  <c r="AW58" i="7"/>
  <c r="AQ58" i="7"/>
  <c r="Y58" i="7"/>
  <c r="AE58" i="7"/>
  <c r="AO58" i="7"/>
  <c r="Q58" i="7"/>
  <c r="E58" i="7"/>
  <c r="K58" i="7"/>
  <c r="BC58" i="7"/>
  <c r="AK58" i="7"/>
  <c r="AI58" i="7"/>
  <c r="M58" i="7"/>
  <c r="AU58" i="7"/>
  <c r="S58" i="7"/>
  <c r="W58" i="7"/>
  <c r="BB58" i="7"/>
  <c r="BE115" i="7"/>
  <c r="G45" i="7" l="1"/>
  <c r="G58" i="7" s="1"/>
  <c r="BA28" i="7" l="1"/>
  <c r="BA45" i="7" s="1"/>
  <c r="BA58" i="7" s="1"/>
  <c r="AB45" i="7"/>
  <c r="AB58" i="7" s="1"/>
  <c r="BE28" i="7"/>
  <c r="BE45" i="7" s="1"/>
  <c r="BE58" i="7" s="1"/>
  <c r="AZ28" i="7"/>
  <c r="AZ45" i="7" s="1"/>
  <c r="AZ58" i="7" s="1"/>
  <c r="AC28" i="7"/>
  <c r="AC45" i="7" s="1"/>
  <c r="AC58" i="7" s="1"/>
</calcChain>
</file>

<file path=xl/sharedStrings.xml><?xml version="1.0" encoding="utf-8"?>
<sst xmlns="http://schemas.openxmlformats.org/spreadsheetml/2006/main" count="2012" uniqueCount="457">
  <si>
    <t xml:space="preserve"> TANÓRA-, KREDIT- ÉS VIZSGATERV </t>
  </si>
  <si>
    <t>KATONAI INFOKOMMUNIKÁCIÓ ALAPKÉPZÉSI SZAK</t>
  </si>
  <si>
    <t>érvényes 2025/2026-os tanévtől felmenő rendszerben.</t>
  </si>
  <si>
    <t>teljes idejű képzésben, nappali munkarend szerint tanuló hallgatók részére</t>
  </si>
  <si>
    <t>tantárgy kódja</t>
  </si>
  <si>
    <t>tantárgy jellege</t>
  </si>
  <si>
    <t>tanulmányi terület/tantárgy</t>
  </si>
  <si>
    <t>félév/szemeszter</t>
  </si>
  <si>
    <t>összesen</t>
  </si>
  <si>
    <t>TÁRGYFELELŐS SZERVEZETI EGYSÉG</t>
  </si>
  <si>
    <t>TÁRGYFELELŐS SZEMÉLY</t>
  </si>
  <si>
    <t>1.</t>
  </si>
  <si>
    <t>2.</t>
  </si>
  <si>
    <t>3.</t>
  </si>
  <si>
    <t>4.</t>
  </si>
  <si>
    <t>5.</t>
  </si>
  <si>
    <t>6.</t>
  </si>
  <si>
    <t>7.</t>
  </si>
  <si>
    <t>8.</t>
  </si>
  <si>
    <t>elm.</t>
  </si>
  <si>
    <t>gyak.</t>
  </si>
  <si>
    <t>kredit</t>
  </si>
  <si>
    <t xml:space="preserve">számonkérés   </t>
  </si>
  <si>
    <t xml:space="preserve">számonkérés    </t>
  </si>
  <si>
    <t>elmélet + gyakorlat heti összes tanóra</t>
  </si>
  <si>
    <t>heti tanóra</t>
  </si>
  <si>
    <t>félévi tanóra</t>
  </si>
  <si>
    <t>Törzsanyag tárgyai</t>
  </si>
  <si>
    <t>HKÖMTA800</t>
  </si>
  <si>
    <t>K</t>
  </si>
  <si>
    <t>Katonai alapfelkészítés</t>
  </si>
  <si>
    <t>GYJ</t>
  </si>
  <si>
    <t>Összhaderőnemi Műveleti Tanszék</t>
  </si>
  <si>
    <t>Dr. Horváth Tibor</t>
  </si>
  <si>
    <t>HKÖMTA901</t>
  </si>
  <si>
    <t>Gyalogos lövész alapozó felkésztés</t>
  </si>
  <si>
    <t>HKÖMTA902</t>
  </si>
  <si>
    <t>Egységes gyalogostiszti felkészítés I.</t>
  </si>
  <si>
    <t>HKÖMTA903</t>
  </si>
  <si>
    <t>Egységes gyalogostiszti felkészítés II.</t>
  </si>
  <si>
    <t>HKÖMTA904</t>
  </si>
  <si>
    <t>Egységes gyalogostiszti felkészítés III.</t>
  </si>
  <si>
    <t>A katonai vezetés alapjai</t>
  </si>
  <si>
    <t>ÉÉ</t>
  </si>
  <si>
    <t>Hadtörténelmi, Filozófiai és Kultúrtörténeti Tanszék</t>
  </si>
  <si>
    <t xml:space="preserve">Dr. Boda Mihály </t>
  </si>
  <si>
    <t>HK925A223</t>
  </si>
  <si>
    <t>Matematikai analízis alapjai</t>
  </si>
  <si>
    <t>Természettudományi Tanszék</t>
  </si>
  <si>
    <t>Dr. Rácz István</t>
  </si>
  <si>
    <t>HKHPKA705</t>
  </si>
  <si>
    <t>Védelemgazdaságtan</t>
  </si>
  <si>
    <t>Hadtáp, Pénzügy és Katonai Közlekedési TSZ</t>
  </si>
  <si>
    <t>Dr. Taksás Balázs</t>
  </si>
  <si>
    <t>HKÖMTA611</t>
  </si>
  <si>
    <t>Alapkiképzés módszertana</t>
  </si>
  <si>
    <t>HKHFKTA20</t>
  </si>
  <si>
    <t>Katonai vezetői döntéshozatal</t>
  </si>
  <si>
    <t>Államtudomámyi és Nemzetközi Tanulmányok Kar</t>
  </si>
  <si>
    <t>ÁÁJTB06</t>
  </si>
  <si>
    <t>Civilizációnk kihívásai</t>
  </si>
  <si>
    <t>Állam- és Jogtörténeti Tanszék</t>
  </si>
  <si>
    <t>Prof. Dr. Nagyernyei-Szabó Ádám</t>
  </si>
  <si>
    <t>HNBTTB03</t>
  </si>
  <si>
    <t>Nemzetközi politika és biztonság</t>
  </si>
  <si>
    <t>Nemzetközi Biztonsági Tanulmányok Tanszék</t>
  </si>
  <si>
    <t>Dr. habil. Remek Éva</t>
  </si>
  <si>
    <t>HK925A235</t>
  </si>
  <si>
    <t>Analízis és vektoralgebra</t>
  </si>
  <si>
    <t>Dr. Székely Gergely</t>
  </si>
  <si>
    <t>HK925A221</t>
  </si>
  <si>
    <t>Fizika UZ</t>
  </si>
  <si>
    <t xml:space="preserve">Prof. Dr. Horváth István </t>
  </si>
  <si>
    <t>HKEHVA701</t>
  </si>
  <si>
    <t>Villamosságtan KA</t>
  </si>
  <si>
    <t>Elektronikai Hadviselés Tanszék</t>
  </si>
  <si>
    <t>Dr. Németh András</t>
  </si>
  <si>
    <t>HKHFKTA03</t>
  </si>
  <si>
    <t>Hadtörténelem</t>
  </si>
  <si>
    <t>Dr. Négyesi Lajos</t>
  </si>
  <si>
    <t>HKHJITA084</t>
  </si>
  <si>
    <t>Hadijog és honvédelmi jog</t>
  </si>
  <si>
    <t>NKE HHK Honvédelmi Jogi és Igazgatási Tanszék</t>
  </si>
  <si>
    <t xml:space="preserve">Dr. Petruska Ferenc </t>
  </si>
  <si>
    <t>HKHIRA781</t>
  </si>
  <si>
    <t>Frekvenciagazdálkodás</t>
  </si>
  <si>
    <t xml:space="preserve">  </t>
  </si>
  <si>
    <t>Infokommunikációs és Információbiztonsági tanszék</t>
  </si>
  <si>
    <t>Szűcs Attila</t>
  </si>
  <si>
    <t>HK925A240</t>
  </si>
  <si>
    <t>Matematika UZ 3</t>
  </si>
  <si>
    <t>HKEHVA782</t>
  </si>
  <si>
    <t>Analóg és digitális technika</t>
  </si>
  <si>
    <t>K(Z)</t>
  </si>
  <si>
    <t>HK925A241</t>
  </si>
  <si>
    <t>Mechanika UZ</t>
  </si>
  <si>
    <t xml:space="preserve">Dr. Nagy Imre </t>
  </si>
  <si>
    <t>HKEHVA783</t>
  </si>
  <si>
    <t>Villamos áramkörök és hálózatok</t>
  </si>
  <si>
    <t>HKEHVA784</t>
  </si>
  <si>
    <t>Katonai infokommunikációs rendszerek I.</t>
  </si>
  <si>
    <t>Prof. Dr. Haig Zsolt</t>
  </si>
  <si>
    <t>HKMTTA14</t>
  </si>
  <si>
    <t>Idegen hadseregek-ismerete és drón felhasználás</t>
  </si>
  <si>
    <t>Műveleti Támogató Tanszék</t>
  </si>
  <si>
    <t xml:space="preserve">Dudás Tamás </t>
  </si>
  <si>
    <t>RRVTB06</t>
  </si>
  <si>
    <t>Közös közszolgálti gyakorlat</t>
  </si>
  <si>
    <t>Rendészeti Vezetéstudományi Tanszék</t>
  </si>
  <si>
    <t>Prof. Dr. Kovács Gábor</t>
  </si>
  <si>
    <t>Katonai Testnevelés II.</t>
  </si>
  <si>
    <t>Katonai Testnevelési és Sportközpont</t>
  </si>
  <si>
    <t xml:space="preserve">Molnár Imre </t>
  </si>
  <si>
    <t>Katonai Testnevelés III.</t>
  </si>
  <si>
    <t>Katonai Testnevelés IV.</t>
  </si>
  <si>
    <t>Katonai Testnevelés V.</t>
  </si>
  <si>
    <t>Dr. Prókainé dr. Kovács Tímea Margit</t>
  </si>
  <si>
    <t>Katonai Testnevelés VI.</t>
  </si>
  <si>
    <t>Katonai Testnevelés VII.</t>
  </si>
  <si>
    <t>HKISZLA116</t>
  </si>
  <si>
    <t>Szakmai Angol (Katonai)</t>
  </si>
  <si>
    <t>Idegennyelvi és Szaknyelvi Lektorátus</t>
  </si>
  <si>
    <t>Dr. Kiss Gabriella</t>
  </si>
  <si>
    <t>SZV</t>
  </si>
  <si>
    <t>Szabadon választható 1.</t>
  </si>
  <si>
    <t>Szabadon választható 2.</t>
  </si>
  <si>
    <t>Szabadon választható 3.</t>
  </si>
  <si>
    <t>TÖRZSANYAG ÖSSZESEN</t>
  </si>
  <si>
    <t>x</t>
  </si>
  <si>
    <t>Kreditet nem képező tantárgyak</t>
  </si>
  <si>
    <t>HKISZLA118</t>
  </si>
  <si>
    <t>KR</t>
  </si>
  <si>
    <t>STANAG 2 nyelvvizsga kritérium</t>
  </si>
  <si>
    <t>LFSZE01</t>
  </si>
  <si>
    <t>Ludovika Fesztivál Szabadegyetem</t>
  </si>
  <si>
    <t>Záróvizsga</t>
  </si>
  <si>
    <t>Kreditet nem képező tantárgyak összesen:</t>
  </si>
  <si>
    <t>Szakdolgozat/Diplomamunka tantárgya</t>
  </si>
  <si>
    <t>HKHIRA782</t>
  </si>
  <si>
    <t>KV</t>
  </si>
  <si>
    <t>Szakdolgozat készítés IN</t>
  </si>
  <si>
    <t>Dr. Tóth András</t>
  </si>
  <si>
    <t>Szakdolgozat védés</t>
  </si>
  <si>
    <t>Szakdolgozat/Diplomamunka tantárgyak összesen:</t>
  </si>
  <si>
    <t>ÖSSZES TANÓRARENDI TANÓRA</t>
  </si>
  <si>
    <t>Szabadon választható tantárgyak (lista)</t>
  </si>
  <si>
    <t>HK925A551</t>
  </si>
  <si>
    <t>Matematika UZ HRD 1</t>
  </si>
  <si>
    <t>Természettudományi Tsz.</t>
  </si>
  <si>
    <t>Pintér Sándor</t>
  </si>
  <si>
    <t>HK925A352</t>
  </si>
  <si>
    <t>Valószínűségszámítás UZ</t>
  </si>
  <si>
    <t>HK925A351</t>
  </si>
  <si>
    <t>Vektoranalízis UZ EHV</t>
  </si>
  <si>
    <t>HKEHVA730</t>
  </si>
  <si>
    <t>Katonai szakelektronika I. (F)</t>
  </si>
  <si>
    <t>Elektronikai Hadviselés Tsz.</t>
  </si>
  <si>
    <t>HKEHVA731</t>
  </si>
  <si>
    <t>Katonai szakelektronika II. (F)</t>
  </si>
  <si>
    <t>HKEHVA732</t>
  </si>
  <si>
    <t xml:space="preserve">Katonai műholdas rendszerek alapjai </t>
  </si>
  <si>
    <t>HKEHVA733</t>
  </si>
  <si>
    <t>MRR ismeretek</t>
  </si>
  <si>
    <t xml:space="preserve"> HKINFA7104 </t>
  </si>
  <si>
    <t>Elemi informatika</t>
  </si>
  <si>
    <t>Informatikai Tanszék</t>
  </si>
  <si>
    <t>Dr. Négyesi Imre</t>
  </si>
  <si>
    <t>HKINFA7105</t>
  </si>
  <si>
    <t>A katonai informatika új irányai, megoldásai</t>
  </si>
  <si>
    <t xml:space="preserve">HKINFA7106 </t>
  </si>
  <si>
    <t>CISCO</t>
  </si>
  <si>
    <t xml:space="preserve">HKINFA7107 </t>
  </si>
  <si>
    <t>CISCO alapismeretek</t>
  </si>
  <si>
    <t xml:space="preserve">HKINFA7108 </t>
  </si>
  <si>
    <t>CISCO alapismeretek II.</t>
  </si>
  <si>
    <t>HKHIRA743</t>
  </si>
  <si>
    <t>Méréstechnika</t>
  </si>
  <si>
    <t xml:space="preserve">Szűcs Attila </t>
  </si>
  <si>
    <t>HKHIRA744</t>
  </si>
  <si>
    <t>Információbiztonsági szabványelmélet</t>
  </si>
  <si>
    <t>HKHIRA745</t>
  </si>
  <si>
    <t>NATO kommunikációs rendszerek</t>
  </si>
  <si>
    <t>HKHIRA746</t>
  </si>
  <si>
    <t>Nyílt kulcsú rendszerek</t>
  </si>
  <si>
    <t>HKHIRA785</t>
  </si>
  <si>
    <t>Új típusú biztonsági kihívások</t>
  </si>
  <si>
    <t>HKINFA793</t>
  </si>
  <si>
    <t>Rádióamatőr ismeretek I.</t>
  </si>
  <si>
    <t>Török Péter</t>
  </si>
  <si>
    <t>HKINFA794</t>
  </si>
  <si>
    <t>Rádióamatőr ismeretek II.</t>
  </si>
  <si>
    <t>HKINFA795</t>
  </si>
  <si>
    <t>Távírász ismeretek</t>
  </si>
  <si>
    <t xml:space="preserve">HKEHVA736 </t>
  </si>
  <si>
    <t>Drónoperátori alapismeretek</t>
  </si>
  <si>
    <t>Szatmári Balázs</t>
  </si>
  <si>
    <t>Dr. Kovács László</t>
  </si>
  <si>
    <t>HKHIRA753</t>
  </si>
  <si>
    <t>Social engineering (eng)</t>
  </si>
  <si>
    <t>HK925A605</t>
  </si>
  <si>
    <t>Mathematics and Reality</t>
  </si>
  <si>
    <t>Természettudományi Tsz</t>
  </si>
  <si>
    <t>HK925A603</t>
  </si>
  <si>
    <t>Modern Physics</t>
  </si>
  <si>
    <t>Dr. Horváth István</t>
  </si>
  <si>
    <t>HK925A222</t>
  </si>
  <si>
    <t>Physics UZ</t>
  </si>
  <si>
    <t>HK925A242</t>
  </si>
  <si>
    <t>Mechanics UZ</t>
  </si>
  <si>
    <t>Dr. Nagy Imre</t>
  </si>
  <si>
    <t>HKINFA7110</t>
  </si>
  <si>
    <t>Computer networks</t>
  </si>
  <si>
    <t>HKHIRA749</t>
  </si>
  <si>
    <t>CIS risk management</t>
  </si>
  <si>
    <t>HKHIRA758</t>
  </si>
  <si>
    <t>Communication Information System (CIS) Management</t>
  </si>
  <si>
    <t>Dr. Farkas Tibor</t>
  </si>
  <si>
    <t>SZÁMONKÉRÉSEK ÖSSZESÍTŐ</t>
  </si>
  <si>
    <t>Aláírás (A)</t>
  </si>
  <si>
    <t>Beszámoló (B)</t>
  </si>
  <si>
    <t>Évközi értékelés  (ÉÉ)</t>
  </si>
  <si>
    <t>Évközi értékelés (((zárvizsga tárgy((ÉÉ(Z)))</t>
  </si>
  <si>
    <t>Gyakorlati jegy(GYJ)</t>
  </si>
  <si>
    <t>Gyakorlati jegy (((zárvizsga tárgy((GYJ(Z)))</t>
  </si>
  <si>
    <t>Kollokvium (K)</t>
  </si>
  <si>
    <t>Kollokvium (((zárvizsga tárgy((K(Z)))</t>
  </si>
  <si>
    <t>Alapvizsga (AV)</t>
  </si>
  <si>
    <t>Komplex vizsga (KV)</t>
  </si>
  <si>
    <t>Szigorlat (SZG)</t>
  </si>
  <si>
    <t>Zárvizsga tárgy(ZV)</t>
  </si>
  <si>
    <t>FÉLÉVENKÉNT SZÁMONKÉRÉSEK ÖSSZESEN:</t>
  </si>
  <si>
    <t>KATONAI INFOKOMMUNIKÁCIÓ SZAK</t>
  </si>
  <si>
    <t>Katonai informatika szakirány</t>
  </si>
  <si>
    <t>számonkérés</t>
  </si>
  <si>
    <t>heti kontaktóra</t>
  </si>
  <si>
    <t>félévi összes</t>
  </si>
  <si>
    <t>összes</t>
  </si>
  <si>
    <t>ÖSSZES TANÓRA</t>
  </si>
  <si>
    <t>Szakirány/specializáció tárgyai</t>
  </si>
  <si>
    <t>HK925A450</t>
  </si>
  <si>
    <t>Az informatika matematikai alapjai UZ INF</t>
  </si>
  <si>
    <t>Termésttudományi Tanszék</t>
  </si>
  <si>
    <t>HKINFA773</t>
  </si>
  <si>
    <t>Számítógép-architektúrák</t>
  </si>
  <si>
    <t>HKINFA774</t>
  </si>
  <si>
    <t>Eseményvezérelt és objektum orientált programozás</t>
  </si>
  <si>
    <t>HKINFA775</t>
  </si>
  <si>
    <t>Számítógép-hálózatok</t>
  </si>
  <si>
    <t>HKINFA788</t>
  </si>
  <si>
    <t>Harcászat III. INF</t>
  </si>
  <si>
    <t>HK925A460</t>
  </si>
  <si>
    <t>Valószínűségszámítás és matematikai statisztika UZ INF</t>
  </si>
  <si>
    <t>HKINFA791</t>
  </si>
  <si>
    <t>ÉÉ(Z)</t>
  </si>
  <si>
    <t>HKINFA777</t>
  </si>
  <si>
    <t>Web programozás, webszolgáltatások</t>
  </si>
  <si>
    <t>HKINFA779</t>
  </si>
  <si>
    <t>Operációs rendszerek</t>
  </si>
  <si>
    <t>HKINFA7121</t>
  </si>
  <si>
    <t>Harcászat IV. INF</t>
  </si>
  <si>
    <t>HKINFA734</t>
  </si>
  <si>
    <t>Infokommunikációs rendszerek üzemeltetése KAuz</t>
  </si>
  <si>
    <t>GYJ(Z)</t>
  </si>
  <si>
    <t>HKINF792</t>
  </si>
  <si>
    <t>Informatika-alkalmazás tervezésének és szervezésének gyakorlata</t>
  </si>
  <si>
    <t>HKINFA7122</t>
  </si>
  <si>
    <t>Rendszerfelügyelet KAuz</t>
  </si>
  <si>
    <t xml:space="preserve">HK925A470 </t>
  </si>
  <si>
    <t>Operációkutatás alapjai UZ INF</t>
  </si>
  <si>
    <t>HKINFA7123</t>
  </si>
  <si>
    <t>Az informatikai rendszerek biztonsága</t>
  </si>
  <si>
    <t>HKINFA7125</t>
  </si>
  <si>
    <t>Harcászat V. INF</t>
  </si>
  <si>
    <t>HKINFA785</t>
  </si>
  <si>
    <t>Informatikai fejlesztés</t>
  </si>
  <si>
    <t>HKINFA7127</t>
  </si>
  <si>
    <t>Informatikai szolgáltatás-menedzsment és irányítás</t>
  </si>
  <si>
    <t>HKINFA7128</t>
  </si>
  <si>
    <t>Szakmai gyakorlat INF</t>
  </si>
  <si>
    <t>Szakirány/specializáció összesen</t>
  </si>
  <si>
    <t xml:space="preserve"> SZAKON ÖSSZESEN</t>
  </si>
  <si>
    <t>HKINFA742</t>
  </si>
  <si>
    <t>ZÁRÓVIZSGA INF</t>
  </si>
  <si>
    <t>HKINFA7300</t>
  </si>
  <si>
    <t>Szakdolgozat védés INF</t>
  </si>
  <si>
    <t>X</t>
  </si>
  <si>
    <t>ÖSSZES TANÓRARENDI KONTAKTÓRA</t>
  </si>
  <si>
    <t>HKHIRA710</t>
  </si>
  <si>
    <t>Infokommunikációs hálózatok alapjai</t>
  </si>
  <si>
    <t>Dr. Jobbágy Szabolcs</t>
  </si>
  <si>
    <t>HKHIRA711</t>
  </si>
  <si>
    <t>Infokommunikációs rendszerszervezés alapjai</t>
  </si>
  <si>
    <t>HKHIRA764</t>
  </si>
  <si>
    <t>Távközlési szakelmélet-I.</t>
  </si>
  <si>
    <t>HKHIRA766</t>
  </si>
  <si>
    <t>Távközlési rendszerelmélet-I.</t>
  </si>
  <si>
    <t>HKHIRA714</t>
  </si>
  <si>
    <t>Típus- és üzemeltetési ismeretek alapjai</t>
  </si>
  <si>
    <t>HK925A553</t>
  </si>
  <si>
    <t>Matematika UZ HRD 2</t>
  </si>
  <si>
    <t>HKHIRA715</t>
  </si>
  <si>
    <t>Infokommunikációs hálózatok I.</t>
  </si>
  <si>
    <t>HKHIRA768</t>
  </si>
  <si>
    <t>Infokommunikációs rendszerszervezés I.</t>
  </si>
  <si>
    <t>HKHIRA765</t>
  </si>
  <si>
    <t>Távközlési szakelmélet-II.</t>
  </si>
  <si>
    <t>HKHIRA767</t>
  </si>
  <si>
    <t>Távközlési rendszerelmélet-II.</t>
  </si>
  <si>
    <t>HKHIRA719</t>
  </si>
  <si>
    <t>Típus- és üzemeltetési ismeretek I.</t>
  </si>
  <si>
    <t>HKHIRA771</t>
  </si>
  <si>
    <t>Infokommunikációs hálózatok II.</t>
  </si>
  <si>
    <t>HKHIRA769</t>
  </si>
  <si>
    <t>Infokommunikációs rendszerszervezés II.</t>
  </si>
  <si>
    <t>HKHIRA772</t>
  </si>
  <si>
    <t>HKHIRA773</t>
  </si>
  <si>
    <t>Típus- és üzemeltetési ismeretek II.</t>
  </si>
  <si>
    <t>HKHIRA774</t>
  </si>
  <si>
    <t>Katonai infokommunikációs rendszerek információbiztonsága</t>
  </si>
  <si>
    <t>HKHIRA799</t>
  </si>
  <si>
    <t>Szakmai gyakorlat HIR</t>
  </si>
  <si>
    <t>HKHIRA707</t>
  </si>
  <si>
    <t>ZÁRÓVIZSGA HIR</t>
  </si>
  <si>
    <t>HKHIRA705</t>
  </si>
  <si>
    <t>Szakdolgozat védés HIR</t>
  </si>
  <si>
    <t>HKHIRA729</t>
  </si>
  <si>
    <t>Infokommunikációs hálózatok információbiztonsága I.</t>
  </si>
  <si>
    <t>HKHIRA775</t>
  </si>
  <si>
    <t>Szakharcászat I.</t>
  </si>
  <si>
    <t>HKHIRA731</t>
  </si>
  <si>
    <t>Jogszabályismeret</t>
  </si>
  <si>
    <t>HKHIRA778</t>
  </si>
  <si>
    <t>Infokommunikációs hálózatok információbiztonsága II.</t>
  </si>
  <si>
    <t>HKHIRA776</t>
  </si>
  <si>
    <t>Szakharcászat II.</t>
  </si>
  <si>
    <t>HKHIRA735</t>
  </si>
  <si>
    <t>HKHIRA736</t>
  </si>
  <si>
    <t>Katonai elektronikus információbiztonság menedzsmentje I.</t>
  </si>
  <si>
    <t>Dr. Kucsera Erika</t>
  </si>
  <si>
    <t>HKHIRA779</t>
  </si>
  <si>
    <t>Katonai elektronikus információbiztonság technikai megvalósítása I.</t>
  </si>
  <si>
    <t>Rádióelektronikai felderítő és elektronikai hadviselés szakirány</t>
  </si>
  <si>
    <t>HK925A350</t>
  </si>
  <si>
    <t>Szakmai matematika UZ EHV</t>
  </si>
  <si>
    <t>HKEHVA705</t>
  </si>
  <si>
    <t>Átviteltechnika alapjai</t>
  </si>
  <si>
    <t>HKEHVA706</t>
  </si>
  <si>
    <t>Szakmai elektronika</t>
  </si>
  <si>
    <t>HKEHVA707</t>
  </si>
  <si>
    <t>REF-EHV alapismeretek I.</t>
  </si>
  <si>
    <t>Dr. Haig Zsolt</t>
  </si>
  <si>
    <t>Eseményvezérelt és objektumorientált programozás</t>
  </si>
  <si>
    <t>HKÖMTA40</t>
  </si>
  <si>
    <t>Összfegyvernemi harcászat</t>
  </si>
  <si>
    <t>HKEHVA788</t>
  </si>
  <si>
    <t>Mikrohullámú technika alapjai</t>
  </si>
  <si>
    <t>HKEHVA789</t>
  </si>
  <si>
    <t>Antennák és hullámterjedés</t>
  </si>
  <si>
    <t>HKHIRA780</t>
  </si>
  <si>
    <t>Hálózati alapismeretek és technológiák</t>
  </si>
  <si>
    <t>Híradó Tanszék</t>
  </si>
  <si>
    <t>HKEHVA791</t>
  </si>
  <si>
    <t>REF-EHV berendezések rendszertana I.</t>
  </si>
  <si>
    <t>HKEHVA7100</t>
  </si>
  <si>
    <t>REF-EHV alapismeretek II.</t>
  </si>
  <si>
    <t>HKEHVA796</t>
  </si>
  <si>
    <t>REF-EHV berendezések ismerete I.</t>
  </si>
  <si>
    <t>HKEHVA714</t>
  </si>
  <si>
    <t>Katonai infokommunikációs rendszerek II.</t>
  </si>
  <si>
    <t>HKEHVA795</t>
  </si>
  <si>
    <t>REF-EHV berendezések rendszertana II.</t>
  </si>
  <si>
    <t>HKEHVA793</t>
  </si>
  <si>
    <t>Célpontkutatás</t>
  </si>
  <si>
    <t>HKEHVA792</t>
  </si>
  <si>
    <t>Jelelemzés</t>
  </si>
  <si>
    <t>HKEHVA798</t>
  </si>
  <si>
    <t>REF-EHV berendezések ismerete II.</t>
  </si>
  <si>
    <t>HKEHVA7101</t>
  </si>
  <si>
    <t>REF-EHV szakharcászat</t>
  </si>
  <si>
    <t>Szakmai gyakorlat EHV</t>
  </si>
  <si>
    <t>HKEHVA751</t>
  </si>
  <si>
    <t>ZÁRÓVIZSGA EHV</t>
  </si>
  <si>
    <t>HKEHVA752</t>
  </si>
  <si>
    <t>Szakdolgozat védés EHV</t>
  </si>
  <si>
    <t xml:space="preserve">KATONAI INFOKOMMUNIKÁCIÓ ALAPKÉPZÉSI SZAK/
</t>
  </si>
  <si>
    <t>ELŐTANULMÁNYI REND</t>
  </si>
  <si>
    <t>Kódszám</t>
  </si>
  <si>
    <t>Tantárgy</t>
  </si>
  <si>
    <t>ELŐTANULMÁNYI KÖTELEZETTSÉG</t>
  </si>
  <si>
    <t>Egyidejű felvétel megengedett (IGEN/NEM)</t>
  </si>
  <si>
    <t>Szakközös tantárgyak</t>
  </si>
  <si>
    <t>Katonai testnevelés IV.</t>
  </si>
  <si>
    <t>Katonai testnevelés II.</t>
  </si>
  <si>
    <t>IGEN</t>
  </si>
  <si>
    <t>Katonai testnevelés VII.</t>
  </si>
  <si>
    <t>Katonai testnevelés V.</t>
  </si>
  <si>
    <t>Katonai testnevelés VI.</t>
  </si>
  <si>
    <t>NEM</t>
  </si>
  <si>
    <t>Webprogramozás, webszolgáltatások</t>
  </si>
  <si>
    <t>H925A450</t>
  </si>
  <si>
    <t>Rendszerfelügyelet Kauz</t>
  </si>
  <si>
    <t xml:space="preserve">Számítógép-hálózatok </t>
  </si>
  <si>
    <t>Infokommunikációs rendszerek üzemeltetése Kauz</t>
  </si>
  <si>
    <t>Katonai kommunikáció és információvédelem szakirány</t>
  </si>
  <si>
    <t xml:space="preserve">Infokommunikációs hálózatok alapjai </t>
  </si>
  <si>
    <t>Távközlési szakelmélet I.</t>
  </si>
  <si>
    <t>Távközlési szakelmélet II.</t>
  </si>
  <si>
    <t>Távközlési rendszerelmélet I.</t>
  </si>
  <si>
    <t>Távközlési rendszerelmélet II.</t>
  </si>
  <si>
    <t>Típus és üzemeltetési ismeretek I.</t>
  </si>
  <si>
    <t>Típus és üzemeltetési ismeretek alapjai</t>
  </si>
  <si>
    <t>Szabadon választható tantárgyak</t>
  </si>
  <si>
    <t>CISCO alapismeretek I.</t>
  </si>
  <si>
    <t xml:space="preserve">Katonai szakelektronika II. (F) </t>
  </si>
  <si>
    <t>HKINFA7108</t>
  </si>
  <si>
    <t>HKINFA7106</t>
  </si>
  <si>
    <t>HKINFA7107</t>
  </si>
  <si>
    <t>HKKVTA04</t>
  </si>
  <si>
    <t>Katonai Vezetéstudományi és Közismereti Tanszék</t>
  </si>
  <si>
    <t>Dr. Ujházy László</t>
  </si>
  <si>
    <t>Informatika-alkalmazás tervezésének és szervezésének elmélete</t>
  </si>
  <si>
    <t>HK925A608</t>
  </si>
  <si>
    <t>Gyakorlati hipotézisvizsgálat</t>
  </si>
  <si>
    <t>HK925A606</t>
  </si>
  <si>
    <t>Statisztikai következtetések gyakorlata</t>
  </si>
  <si>
    <t>HK925A622</t>
  </si>
  <si>
    <t>Űrfotometria és távérzékelés</t>
  </si>
  <si>
    <t>Feltörekvő és felforgató technológiák</t>
  </si>
  <si>
    <t>HKTSKA32</t>
  </si>
  <si>
    <t>HKTSKA33</t>
  </si>
  <si>
    <t>HKTSKA34</t>
  </si>
  <si>
    <t>HKTSKA35</t>
  </si>
  <si>
    <t>HKTSKA36</t>
  </si>
  <si>
    <t>HKTSKA37</t>
  </si>
  <si>
    <t>Dr. Megyeri Lajos</t>
  </si>
  <si>
    <t>HKISZLA311</t>
  </si>
  <si>
    <t>Szakmai angol STANAG 3</t>
  </si>
  <si>
    <t>ÁEKMTB55</t>
  </si>
  <si>
    <t>„Szent László Program – Erdély felfedezése”</t>
  </si>
  <si>
    <t>Európai Köz- és Magánjogi Tanszék</t>
  </si>
  <si>
    <t>Dr. Orbán Endre</t>
  </si>
  <si>
    <t>ÁÁJTV27</t>
  </si>
  <si>
    <t>A Biblia kultúrtörténeti hatása a nyugati világban</t>
  </si>
  <si>
    <t>Prof. Dr. Nagyernyei-Szabó Ádám Sándor</t>
  </si>
  <si>
    <t>ÁÁJTV28</t>
  </si>
  <si>
    <t>Vallás és kultusz a Római Birodalomban</t>
  </si>
  <si>
    <t>ÁÁJTV29</t>
  </si>
  <si>
    <t>Magyar katonaköltők és -írók, különös tekintettel Békássy Ferencre és Hamvas Bélára</t>
  </si>
  <si>
    <t>Katonai testnevelés III.</t>
  </si>
  <si>
    <t>Német középfokú kommunikációs készség fejlesztése</t>
  </si>
  <si>
    <t>HKISZLA312</t>
  </si>
  <si>
    <t>Veres Violetta</t>
  </si>
  <si>
    <t>Katonai infokommunikáció és információvédelem szakirány, katonai kommunikáció modul</t>
  </si>
  <si>
    <t>Katonai infokommunikáció és információvédelem szakirány, információvédelem modul</t>
  </si>
  <si>
    <t>Rádióelektronikai felderítő és elektromágneses hadviselés szakirány</t>
  </si>
  <si>
    <t>HKEHVA700</t>
  </si>
  <si>
    <t xml:space="preserve">Katonai testnevelés V.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</si>
</sst>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-* #,##0.00\ _F_t_-;\-* #,##0.00\ _F_t_-;_-* \-??\ _F_t_-;_-@_-"/>
  </numFmts>
  <fonts count="53" x14ac:knownFonts="1">
    <font>
      <sz val="10"/>
      <name val="Arial Narrow"/>
      <family val="2"/>
      <charset val="238"/>
    </font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1"/>
      <color indexed="8"/>
      <name val="Calibri"/>
      <family val="2"/>
      <charset val="238"/>
    </font>
    <font>
      <sz val="11"/>
      <color indexed="9"/>
      <name val="Calibri"/>
      <family val="2"/>
      <charset val="238"/>
    </font>
    <font>
      <sz val="11"/>
      <color indexed="62"/>
      <name val="Calibri"/>
      <family val="2"/>
      <charset val="238"/>
    </font>
    <font>
      <b/>
      <sz val="18"/>
      <color indexed="56"/>
      <name val="Cambria"/>
      <family val="2"/>
      <charset val="238"/>
    </font>
    <font>
      <b/>
      <sz val="15"/>
      <color indexed="56"/>
      <name val="Calibri"/>
      <family val="2"/>
      <charset val="238"/>
    </font>
    <font>
      <b/>
      <sz val="13"/>
      <color indexed="56"/>
      <name val="Calibri"/>
      <family val="2"/>
      <charset val="238"/>
    </font>
    <font>
      <b/>
      <sz val="11"/>
      <color indexed="56"/>
      <name val="Calibri"/>
      <family val="2"/>
      <charset val="238"/>
    </font>
    <font>
      <b/>
      <sz val="11"/>
      <color indexed="9"/>
      <name val="Calibri"/>
      <family val="2"/>
      <charset val="238"/>
    </font>
    <font>
      <sz val="11"/>
      <color indexed="10"/>
      <name val="Calibri"/>
      <family val="2"/>
      <charset val="238"/>
    </font>
    <font>
      <sz val="11"/>
      <color indexed="52"/>
      <name val="Calibri"/>
      <family val="2"/>
      <charset val="238"/>
    </font>
    <font>
      <sz val="11"/>
      <color indexed="17"/>
      <name val="Calibri"/>
      <family val="2"/>
      <charset val="238"/>
    </font>
    <font>
      <b/>
      <sz val="11"/>
      <color indexed="63"/>
      <name val="Calibri"/>
      <family val="2"/>
      <charset val="238"/>
    </font>
    <font>
      <i/>
      <sz val="11"/>
      <color indexed="23"/>
      <name val="Calibri"/>
      <family val="2"/>
      <charset val="238"/>
    </font>
    <font>
      <sz val="10"/>
      <name val="Arial CE"/>
      <family val="2"/>
      <charset val="238"/>
    </font>
    <font>
      <sz val="11"/>
      <color indexed="20"/>
      <name val="Calibri"/>
      <family val="2"/>
      <charset val="238"/>
    </font>
    <font>
      <sz val="11"/>
      <color indexed="60"/>
      <name val="Calibri"/>
      <family val="2"/>
      <charset val="238"/>
    </font>
    <font>
      <b/>
      <sz val="11"/>
      <color indexed="52"/>
      <name val="Calibri"/>
      <family val="2"/>
      <charset val="238"/>
    </font>
    <font>
      <b/>
      <sz val="11"/>
      <color indexed="8"/>
      <name val="Calibri"/>
      <family val="2"/>
      <charset val="238"/>
    </font>
    <font>
      <sz val="12"/>
      <name val="Arial Narrow"/>
      <family val="2"/>
      <charset val="238"/>
    </font>
    <font>
      <b/>
      <sz val="18"/>
      <name val="Arial Narrow"/>
      <family val="2"/>
      <charset val="238"/>
    </font>
    <font>
      <b/>
      <sz val="12"/>
      <name val="Arial Narrow"/>
      <family val="2"/>
      <charset val="238"/>
    </font>
    <font>
      <b/>
      <sz val="11"/>
      <name val="Arial Narrow"/>
      <family val="2"/>
      <charset val="238"/>
    </font>
    <font>
      <b/>
      <sz val="14"/>
      <name val="Arial Narrow"/>
      <family val="2"/>
      <charset val="238"/>
    </font>
    <font>
      <b/>
      <sz val="13"/>
      <name val="Arial Narrow"/>
      <family val="2"/>
      <charset val="238"/>
    </font>
    <font>
      <sz val="13"/>
      <name val="Arial Narrow"/>
      <family val="2"/>
      <charset val="238"/>
    </font>
    <font>
      <sz val="11"/>
      <name val="Arial CE"/>
      <family val="2"/>
      <charset val="238"/>
    </font>
    <font>
      <sz val="13"/>
      <name val="Arial CE"/>
      <family val="2"/>
      <charset val="238"/>
    </font>
    <font>
      <sz val="11"/>
      <name val="Arial Narrow"/>
      <family val="2"/>
      <charset val="238"/>
    </font>
    <font>
      <sz val="14"/>
      <name val="Arial Narrow"/>
      <family val="2"/>
      <charset val="238"/>
    </font>
    <font>
      <sz val="14"/>
      <name val="Arial CE"/>
      <family val="2"/>
      <charset val="238"/>
    </font>
    <font>
      <sz val="10"/>
      <name val="Arial Narrow"/>
      <family val="2"/>
      <charset val="238"/>
    </font>
    <font>
      <sz val="10"/>
      <color rgb="FFFF0000"/>
      <name val="Arial CE"/>
      <family val="2"/>
      <charset val="238"/>
    </font>
    <font>
      <sz val="10"/>
      <name val="Arial CE"/>
      <charset val="238"/>
    </font>
    <font>
      <sz val="11"/>
      <name val="Arial CE"/>
      <charset val="238"/>
    </font>
    <font>
      <b/>
      <i/>
      <sz val="12"/>
      <name val="Arial Narrow"/>
      <family val="2"/>
      <charset val="238"/>
    </font>
    <font>
      <sz val="10"/>
      <name val="Arial Narrow"/>
      <family val="2"/>
      <charset val="238"/>
    </font>
    <font>
      <b/>
      <sz val="10"/>
      <name val="Arial Narrow"/>
      <family val="2"/>
      <charset val="238"/>
    </font>
    <font>
      <sz val="13"/>
      <name val="Arial CE"/>
      <charset val="238"/>
    </font>
    <font>
      <b/>
      <i/>
      <sz val="11"/>
      <name val="Arial Narrow"/>
      <family val="2"/>
      <charset val="238"/>
    </font>
    <font>
      <b/>
      <i/>
      <sz val="10"/>
      <name val="Arial Narrow"/>
      <family val="2"/>
      <charset val="238"/>
    </font>
    <font>
      <sz val="10"/>
      <color rgb="FF00B050"/>
      <name val="Arial CE"/>
      <charset val="238"/>
    </font>
    <font>
      <b/>
      <sz val="10"/>
      <name val="Arial CE"/>
      <family val="2"/>
      <charset val="238"/>
    </font>
    <font>
      <sz val="11"/>
      <name val="Arial Narrow"/>
      <family val="2"/>
    </font>
    <font>
      <sz val="12"/>
      <name val="Times New Roman"/>
      <family val="1"/>
      <charset val="238"/>
    </font>
    <font>
      <b/>
      <sz val="12"/>
      <name val="Times New Roman"/>
      <family val="1"/>
      <charset val="238"/>
    </font>
    <font>
      <sz val="12"/>
      <color theme="1"/>
      <name val="Times New Roman"/>
      <family val="1"/>
      <charset val="238"/>
    </font>
    <font>
      <b/>
      <sz val="14"/>
      <name val="Arial CE"/>
      <family val="2"/>
      <charset val="238"/>
    </font>
    <font>
      <b/>
      <sz val="12"/>
      <name val="Arial CE"/>
      <family val="2"/>
      <charset val="238"/>
    </font>
    <font>
      <sz val="11"/>
      <name val="Arial"/>
      <family val="2"/>
      <charset val="238"/>
    </font>
    <font>
      <sz val="12"/>
      <name val="Arial Narrow"/>
      <family val="2"/>
    </font>
  </fonts>
  <fills count="38">
    <fill>
      <patternFill patternType="none"/>
    </fill>
    <fill>
      <patternFill patternType="gray125"/>
    </fill>
    <fill>
      <patternFill patternType="solid">
        <fgColor indexed="31"/>
        <bgColor indexed="22"/>
      </patternFill>
    </fill>
    <fill>
      <patternFill patternType="solid">
        <fgColor indexed="45"/>
        <bgColor indexed="29"/>
      </patternFill>
    </fill>
    <fill>
      <patternFill patternType="solid">
        <fgColor indexed="42"/>
        <bgColor indexed="41"/>
      </patternFill>
    </fill>
    <fill>
      <patternFill patternType="solid">
        <fgColor indexed="46"/>
        <bgColor indexed="24"/>
      </patternFill>
    </fill>
    <fill>
      <patternFill patternType="solid">
        <fgColor indexed="27"/>
        <bgColor indexed="42"/>
      </patternFill>
    </fill>
    <fill>
      <patternFill patternType="solid">
        <fgColor indexed="47"/>
        <bgColor indexed="22"/>
      </patternFill>
    </fill>
    <fill>
      <patternFill patternType="solid">
        <fgColor indexed="44"/>
        <bgColor indexed="31"/>
      </patternFill>
    </fill>
    <fill>
      <patternFill patternType="solid">
        <fgColor indexed="29"/>
        <bgColor indexed="45"/>
      </patternFill>
    </fill>
    <fill>
      <patternFill patternType="solid">
        <fgColor indexed="11"/>
        <bgColor indexed="15"/>
      </patternFill>
    </fill>
    <fill>
      <patternFill patternType="solid">
        <fgColor indexed="51"/>
        <bgColor indexed="13"/>
      </patternFill>
    </fill>
    <fill>
      <patternFill patternType="solid">
        <fgColor indexed="30"/>
        <bgColor indexed="21"/>
      </patternFill>
    </fill>
    <fill>
      <patternFill patternType="solid">
        <fgColor indexed="20"/>
        <bgColor indexed="36"/>
      </patternFill>
    </fill>
    <fill>
      <patternFill patternType="solid">
        <fgColor indexed="49"/>
        <bgColor indexed="40"/>
      </patternFill>
    </fill>
    <fill>
      <patternFill patternType="solid">
        <fgColor indexed="52"/>
        <bgColor indexed="51"/>
      </patternFill>
    </fill>
    <fill>
      <patternFill patternType="solid">
        <fgColor indexed="55"/>
        <bgColor indexed="23"/>
      </patternFill>
    </fill>
    <fill>
      <patternFill patternType="solid">
        <fgColor indexed="26"/>
        <bgColor indexed="9"/>
      </patternFill>
    </fill>
    <fill>
      <patternFill patternType="solid">
        <fgColor indexed="62"/>
        <bgColor indexed="56"/>
      </patternFill>
    </fill>
    <fill>
      <patternFill patternType="solid">
        <fgColor indexed="10"/>
        <bgColor indexed="60"/>
      </patternFill>
    </fill>
    <fill>
      <patternFill patternType="solid">
        <fgColor indexed="57"/>
        <bgColor indexed="21"/>
      </patternFill>
    </fill>
    <fill>
      <patternFill patternType="solid">
        <fgColor indexed="53"/>
        <bgColor indexed="52"/>
      </patternFill>
    </fill>
    <fill>
      <patternFill patternType="solid">
        <fgColor indexed="22"/>
        <bgColor indexed="31"/>
      </patternFill>
    </fill>
    <fill>
      <patternFill patternType="solid">
        <fgColor indexed="43"/>
        <bgColor indexed="26"/>
      </patternFill>
    </fill>
    <fill>
      <patternFill patternType="solid">
        <fgColor indexed="41"/>
        <bgColor indexed="42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theme="9" tint="0.39997558519241921"/>
        <bgColor indexed="42"/>
      </patternFill>
    </fill>
    <fill>
      <patternFill patternType="solid">
        <fgColor theme="9" tint="0.39997558519241921"/>
        <bgColor indexed="41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34"/>
      </patternFill>
    </fill>
    <fill>
      <patternFill patternType="solid">
        <fgColor rgb="FFCCFFCC"/>
        <bgColor indexed="64"/>
      </patternFill>
    </fill>
    <fill>
      <patternFill patternType="solid">
        <fgColor rgb="FFCCFFCC"/>
        <bgColor indexed="41"/>
      </patternFill>
    </fill>
    <fill>
      <patternFill patternType="solid">
        <fgColor theme="2"/>
        <bgColor indexed="64"/>
      </patternFill>
    </fill>
    <fill>
      <patternFill patternType="solid">
        <fgColor theme="6" tint="0.79998168889431442"/>
        <bgColor indexed="64"/>
      </patternFill>
    </fill>
  </fills>
  <borders count="384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double">
        <color indexed="8"/>
      </left>
      <right style="thin">
        <color indexed="8"/>
      </right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 style="double">
        <color indexed="8"/>
      </left>
      <right/>
      <top/>
      <bottom/>
      <diagonal/>
    </border>
    <border>
      <left/>
      <right/>
      <top style="double">
        <color indexed="8"/>
      </top>
      <bottom style="double">
        <color indexed="8"/>
      </bottom>
      <diagonal/>
    </border>
    <border>
      <left/>
      <right style="double">
        <color indexed="8"/>
      </right>
      <top style="double">
        <color indexed="8"/>
      </top>
      <bottom style="double">
        <color indexed="8"/>
      </bottom>
      <diagonal/>
    </border>
    <border>
      <left style="double">
        <color indexed="8"/>
      </left>
      <right/>
      <top style="double">
        <color indexed="8"/>
      </top>
      <bottom/>
      <diagonal/>
    </border>
    <border>
      <left/>
      <right/>
      <top style="double">
        <color indexed="8"/>
      </top>
      <bottom/>
      <diagonal/>
    </border>
    <border>
      <left/>
      <right style="double">
        <color indexed="8"/>
      </right>
      <top style="double">
        <color indexed="8"/>
      </top>
      <bottom/>
      <diagonal/>
    </border>
    <border>
      <left/>
      <right/>
      <top style="double">
        <color indexed="8"/>
      </top>
      <bottom style="thin">
        <color indexed="8"/>
      </bottom>
      <diagonal/>
    </border>
    <border>
      <left/>
      <right style="double">
        <color indexed="8"/>
      </right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thin">
        <color indexed="8"/>
      </bottom>
      <diagonal/>
    </border>
    <border>
      <left style="double">
        <color indexed="8"/>
      </left>
      <right/>
      <top style="double">
        <color indexed="8"/>
      </top>
      <bottom style="double">
        <color indexed="8"/>
      </bottom>
      <diagonal/>
    </border>
    <border>
      <left/>
      <right/>
      <top style="double">
        <color indexed="8"/>
      </top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 style="medium">
        <color indexed="8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/>
      <bottom/>
      <diagonal/>
    </border>
    <border>
      <left style="double">
        <color indexed="64"/>
      </left>
      <right style="medium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/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8"/>
      </bottom>
      <diagonal/>
    </border>
    <border>
      <left/>
      <right style="double">
        <color indexed="64"/>
      </right>
      <top style="medium">
        <color indexed="64"/>
      </top>
      <bottom style="thin">
        <color indexed="64"/>
      </bottom>
      <diagonal/>
    </border>
    <border>
      <left/>
      <right style="double">
        <color indexed="64"/>
      </right>
      <top/>
      <bottom/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ck">
        <color indexed="64"/>
      </bottom>
      <diagonal/>
    </border>
    <border>
      <left/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64"/>
      </right>
      <top style="thick">
        <color indexed="64"/>
      </top>
      <bottom/>
      <diagonal/>
    </border>
    <border>
      <left/>
      <right/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/>
      <bottom style="medium">
        <color indexed="64"/>
      </bottom>
      <diagonal/>
    </border>
    <border>
      <left/>
      <right/>
      <top/>
      <bottom style="double">
        <color indexed="8"/>
      </bottom>
      <diagonal/>
    </border>
    <border>
      <left/>
      <right style="double">
        <color indexed="8"/>
      </right>
      <top/>
      <bottom style="double">
        <color indexed="8"/>
      </bottom>
      <diagonal/>
    </border>
    <border>
      <left style="double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medium">
        <color indexed="8"/>
      </bottom>
      <diagonal/>
    </border>
    <border>
      <left style="thin">
        <color indexed="8"/>
      </left>
      <right style="medium">
        <color indexed="8"/>
      </right>
      <top/>
      <bottom style="medium">
        <color indexed="8"/>
      </bottom>
      <diagonal/>
    </border>
    <border>
      <left/>
      <right style="double">
        <color indexed="8"/>
      </right>
      <top/>
      <bottom/>
      <diagonal/>
    </border>
    <border>
      <left style="thin">
        <color indexed="64"/>
      </left>
      <right style="thin">
        <color indexed="64"/>
      </right>
      <top style="thick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8"/>
      </right>
      <top/>
      <bottom/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8"/>
      </left>
      <right style="medium">
        <color indexed="8"/>
      </right>
      <top style="double">
        <color indexed="8"/>
      </top>
      <bottom/>
      <diagonal/>
    </border>
    <border>
      <left style="medium">
        <color indexed="8"/>
      </left>
      <right/>
      <top style="medium">
        <color indexed="64"/>
      </top>
      <bottom style="medium">
        <color indexed="8"/>
      </bottom>
      <diagonal/>
    </border>
    <border>
      <left style="medium">
        <color indexed="8"/>
      </left>
      <right style="double">
        <color indexed="8"/>
      </right>
      <top style="medium">
        <color indexed="64"/>
      </top>
      <bottom style="medium">
        <color indexed="8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indexed="8"/>
      </right>
      <top style="double">
        <color indexed="8"/>
      </top>
      <bottom/>
      <diagonal/>
    </border>
    <border>
      <left style="medium">
        <color auto="1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medium">
        <color auto="1"/>
      </bottom>
      <diagonal/>
    </border>
    <border>
      <left style="double">
        <color indexed="64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8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64"/>
      </left>
      <right style="double">
        <color indexed="64"/>
      </right>
      <top style="medium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medium">
        <color indexed="8"/>
      </bottom>
      <diagonal/>
    </border>
    <border>
      <left style="thin">
        <color indexed="8"/>
      </left>
      <right/>
      <top style="double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/>
      <top/>
      <bottom style="medium">
        <color indexed="8"/>
      </bottom>
      <diagonal/>
    </border>
    <border>
      <left style="medium">
        <color indexed="8"/>
      </left>
      <right style="thin">
        <color indexed="8"/>
      </right>
      <top style="double">
        <color indexed="8"/>
      </top>
      <bottom/>
      <diagonal/>
    </border>
    <border>
      <left style="medium">
        <color indexed="8"/>
      </left>
      <right style="thin">
        <color indexed="8"/>
      </right>
      <top/>
      <bottom/>
      <diagonal/>
    </border>
    <border>
      <left style="medium">
        <color indexed="8"/>
      </left>
      <right style="thin">
        <color indexed="8"/>
      </right>
      <top/>
      <bottom style="medium">
        <color indexed="8"/>
      </bottom>
      <diagonal/>
    </border>
    <border>
      <left style="double">
        <color indexed="8"/>
      </left>
      <right style="medium">
        <color indexed="8"/>
      </right>
      <top style="double">
        <color indexed="8"/>
      </top>
      <bottom/>
      <diagonal/>
    </border>
    <border>
      <left style="double">
        <color indexed="8"/>
      </left>
      <right style="medium">
        <color indexed="8"/>
      </right>
      <top/>
      <bottom/>
      <diagonal/>
    </border>
    <border>
      <left style="double">
        <color indexed="8"/>
      </left>
      <right style="medium">
        <color indexed="8"/>
      </right>
      <top/>
      <bottom style="medium">
        <color indexed="8"/>
      </bottom>
      <diagonal/>
    </border>
    <border>
      <left style="thin">
        <color indexed="8"/>
      </left>
      <right style="double">
        <color indexed="8"/>
      </right>
      <top/>
      <bottom style="medium">
        <color indexed="8"/>
      </bottom>
      <diagonal/>
    </border>
    <border>
      <left/>
      <right style="double">
        <color indexed="8"/>
      </right>
      <top style="double">
        <color indexed="8"/>
      </top>
      <bottom style="medium">
        <color indexed="8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8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8"/>
      </left>
      <right/>
      <top/>
      <bottom style="medium">
        <color indexed="8"/>
      </bottom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 style="medium">
        <color indexed="64"/>
      </bottom>
      <diagonal/>
    </border>
    <border>
      <left style="double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/>
      <right style="double">
        <color indexed="8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double">
        <color indexed="64"/>
      </right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medium">
        <color indexed="64"/>
      </top>
      <bottom style="medium">
        <color indexed="64"/>
      </bottom>
      <diagonal/>
    </border>
    <border>
      <left/>
      <right style="double">
        <color indexed="64"/>
      </right>
      <top style="medium">
        <color indexed="64"/>
      </top>
      <bottom style="thin">
        <color indexed="8"/>
      </bottom>
      <diagonal/>
    </border>
    <border>
      <left style="thin">
        <color indexed="64"/>
      </left>
      <right style="double">
        <color indexed="8"/>
      </right>
      <top style="medium">
        <color indexed="64"/>
      </top>
      <bottom style="thick">
        <color indexed="64"/>
      </bottom>
      <diagonal/>
    </border>
    <border>
      <left style="double">
        <color indexed="64"/>
      </left>
      <right style="thin">
        <color indexed="8"/>
      </right>
      <top/>
      <bottom style="medium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/>
      <diagonal/>
    </border>
    <border>
      <left style="medium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n">
        <color indexed="8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uble">
        <color indexed="8"/>
      </left>
      <right style="thin">
        <color indexed="64"/>
      </right>
      <top style="thin">
        <color indexed="64"/>
      </top>
      <bottom style="thin">
        <color indexed="8"/>
      </bottom>
      <diagonal/>
    </border>
    <border>
      <left style="double">
        <color indexed="64"/>
      </left>
      <right style="thin">
        <color indexed="8"/>
      </right>
      <top style="thin">
        <color indexed="64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8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double">
        <color indexed="8"/>
      </right>
      <top/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8"/>
      </left>
      <right style="thin">
        <color indexed="64"/>
      </right>
      <top style="thin">
        <color indexed="8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/>
      <top style="thin">
        <color indexed="8"/>
      </top>
      <bottom style="thick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ck">
        <color indexed="64"/>
      </bottom>
      <diagonal/>
    </border>
    <border>
      <left/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ck">
        <color indexed="64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ck">
        <color indexed="64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ck">
        <color indexed="64"/>
      </bottom>
      <diagonal/>
    </border>
    <border>
      <left/>
      <right style="thin">
        <color indexed="64"/>
      </right>
      <top style="thin">
        <color indexed="64"/>
      </top>
      <bottom style="thick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 style="medium">
        <color indexed="8"/>
      </left>
      <right style="thin">
        <color indexed="8"/>
      </right>
      <top/>
      <bottom style="thick">
        <color indexed="64"/>
      </bottom>
      <diagonal/>
    </border>
    <border>
      <left style="thin">
        <color indexed="8"/>
      </left>
      <right style="thin">
        <color indexed="8"/>
      </right>
      <top/>
      <bottom style="thick">
        <color indexed="64"/>
      </bottom>
      <diagonal/>
    </border>
    <border>
      <left/>
      <right style="thin">
        <color indexed="8"/>
      </right>
      <top/>
      <bottom style="thick">
        <color indexed="64"/>
      </bottom>
      <diagonal/>
    </border>
    <border>
      <left/>
      <right style="medium">
        <color indexed="8"/>
      </right>
      <top/>
      <bottom style="thick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/>
      <bottom style="thin">
        <color indexed="8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8"/>
      </left>
      <right/>
      <top style="medium">
        <color indexed="8"/>
      </top>
      <bottom style="thin">
        <color indexed="8"/>
      </bottom>
      <diagonal/>
    </border>
    <border>
      <left/>
      <right/>
      <top style="medium">
        <color indexed="8"/>
      </top>
      <bottom style="thin">
        <color indexed="8"/>
      </bottom>
      <diagonal/>
    </border>
    <border>
      <left/>
      <right style="medium">
        <color indexed="8"/>
      </right>
      <top style="medium">
        <color indexed="8"/>
      </top>
      <bottom style="thin">
        <color indexed="8"/>
      </bottom>
      <diagonal/>
    </border>
    <border>
      <left/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double">
        <color indexed="8"/>
      </left>
      <right/>
      <top/>
      <bottom style="thin">
        <color indexed="8"/>
      </bottom>
      <diagonal/>
    </border>
    <border>
      <left/>
      <right style="double">
        <color indexed="8"/>
      </right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64"/>
      </right>
      <top style="medium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8"/>
      </left>
      <right style="thin">
        <color indexed="64"/>
      </right>
      <top/>
      <bottom style="thin">
        <color indexed="8"/>
      </bottom>
      <diagonal/>
    </border>
    <border>
      <left/>
      <right style="thin">
        <color indexed="8"/>
      </right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 style="medium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medium">
        <color indexed="8"/>
      </right>
      <top/>
      <bottom style="thin">
        <color indexed="8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8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double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thin">
        <color indexed="8"/>
      </right>
      <top style="medium">
        <color indexed="8"/>
      </top>
      <bottom style="medium">
        <color indexed="8"/>
      </bottom>
      <diagonal/>
    </border>
    <border>
      <left/>
      <right/>
      <top style="medium">
        <color indexed="8"/>
      </top>
      <bottom style="medium">
        <color indexed="8"/>
      </bottom>
      <diagonal/>
    </border>
    <border>
      <left style="thin">
        <color indexed="8"/>
      </left>
      <right/>
      <top style="medium">
        <color indexed="8"/>
      </top>
      <bottom style="medium">
        <color indexed="8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  <border>
      <left/>
      <right style="thin">
        <color indexed="8"/>
      </right>
      <top style="medium">
        <color indexed="8"/>
      </top>
      <bottom style="medium">
        <color indexed="8"/>
      </bottom>
      <diagonal/>
    </border>
    <border>
      <left style="thin">
        <color indexed="8"/>
      </left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8"/>
      </left>
      <right/>
      <top style="medium">
        <color indexed="8"/>
      </top>
      <bottom style="medium">
        <color indexed="8"/>
      </bottom>
      <diagonal/>
    </border>
    <border>
      <left style="double">
        <color indexed="8"/>
      </left>
      <right/>
      <top style="medium">
        <color indexed="8"/>
      </top>
      <bottom style="medium">
        <color indexed="8"/>
      </bottom>
      <diagonal/>
    </border>
    <border>
      <left/>
      <right style="double">
        <color indexed="8"/>
      </right>
      <top style="medium">
        <color indexed="8"/>
      </top>
      <bottom style="medium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medium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/>
      <top/>
      <bottom style="thin">
        <color indexed="64"/>
      </bottom>
      <diagonal/>
    </border>
    <border>
      <left/>
      <right style="double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medium">
        <color indexed="64"/>
      </top>
      <bottom/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indexed="64"/>
      </left>
      <right style="double">
        <color indexed="8"/>
      </right>
      <top/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/>
      <right style="double">
        <color indexed="8"/>
      </right>
      <top/>
      <bottom style="thin">
        <color indexed="64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auto="1"/>
      </right>
      <top style="medium">
        <color auto="1"/>
      </top>
      <bottom/>
      <diagonal/>
    </border>
    <border>
      <left style="medium">
        <color auto="1"/>
      </left>
      <right style="medium">
        <color indexed="8"/>
      </right>
      <top style="medium">
        <color indexed="64"/>
      </top>
      <bottom/>
      <diagonal/>
    </border>
    <border>
      <left style="medium">
        <color indexed="8"/>
      </left>
      <right style="medium">
        <color indexed="8"/>
      </right>
      <top style="medium">
        <color indexed="64"/>
      </top>
      <bottom/>
      <diagonal/>
    </border>
    <border>
      <left style="medium">
        <color indexed="64"/>
      </left>
      <right style="medium">
        <color auto="1"/>
      </right>
      <top style="medium">
        <color indexed="64"/>
      </top>
      <bottom/>
      <diagonal/>
    </border>
    <border>
      <left style="medium">
        <color indexed="8"/>
      </left>
      <right style="thin">
        <color indexed="64"/>
      </right>
      <top style="medium">
        <color indexed="8"/>
      </top>
      <bottom/>
      <diagonal/>
    </border>
    <border>
      <left/>
      <right/>
      <top style="medium">
        <color indexed="8"/>
      </top>
      <bottom/>
      <diagonal/>
    </border>
    <border>
      <left style="medium">
        <color indexed="64"/>
      </left>
      <right style="thin">
        <color indexed="8"/>
      </right>
      <top/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64"/>
      </left>
      <right style="thin">
        <color indexed="8"/>
      </right>
      <top/>
      <bottom style="thin">
        <color indexed="8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64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indexed="8"/>
      </right>
      <top/>
      <bottom style="medium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medium">
        <color indexed="8"/>
      </right>
      <top style="thin">
        <color indexed="64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8"/>
      </left>
      <right style="thin">
        <color indexed="8"/>
      </right>
      <top style="thin">
        <color indexed="64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medium">
        <color indexed="8"/>
      </right>
      <top style="thin">
        <color indexed="64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double">
        <color indexed="8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/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64"/>
      </bottom>
      <diagonal/>
    </border>
    <border>
      <left style="double">
        <color indexed="8"/>
      </left>
      <right style="thin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medium">
        <color indexed="8"/>
      </bottom>
      <diagonal/>
    </border>
    <border>
      <left/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/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/>
      <diagonal/>
    </border>
    <border>
      <left style="double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/>
      <top style="thin">
        <color indexed="8"/>
      </top>
      <bottom style="double">
        <color indexed="8"/>
      </bottom>
      <diagonal/>
    </border>
    <border>
      <left/>
      <right/>
      <top style="thin">
        <color indexed="8"/>
      </top>
      <bottom style="double">
        <color indexed="8"/>
      </bottom>
      <diagonal/>
    </border>
    <border>
      <left/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double">
        <color indexed="8"/>
      </bottom>
      <diagonal/>
    </border>
    <border>
      <left style="double">
        <color indexed="8"/>
      </left>
      <right/>
      <top style="thin">
        <color indexed="8"/>
      </top>
      <bottom style="double">
        <color indexed="8"/>
      </bottom>
      <diagonal/>
    </border>
    <border>
      <left style="thin">
        <color indexed="8"/>
      </left>
      <right style="double">
        <color indexed="64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 style="double">
        <color indexed="8"/>
      </right>
      <top style="thin">
        <color indexed="64"/>
      </top>
      <bottom/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thin">
        <color indexed="64"/>
      </bottom>
      <diagonal/>
    </border>
    <border>
      <left style="thin">
        <color indexed="8"/>
      </left>
      <right style="double">
        <color indexed="8"/>
      </right>
      <top style="thin">
        <color indexed="8"/>
      </top>
      <bottom style="double">
        <color indexed="8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indexed="64"/>
      </right>
      <top style="thin">
        <color indexed="8"/>
      </top>
      <bottom style="thin">
        <color auto="1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double">
        <color indexed="64"/>
      </left>
      <right style="thin">
        <color indexed="8"/>
      </right>
      <top style="thin">
        <color indexed="8"/>
      </top>
      <bottom style="double">
        <color indexed="8"/>
      </bottom>
      <diagonal/>
    </border>
    <border>
      <left style="thin">
        <color indexed="64"/>
      </left>
      <right/>
      <top style="thin">
        <color indexed="64"/>
      </top>
      <bottom style="thick">
        <color indexed="64"/>
      </bottom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/>
      <top style="thin">
        <color indexed="8"/>
      </top>
      <bottom style="thin">
        <color indexed="8"/>
      </bottom>
      <diagonal/>
    </border>
    <border>
      <left style="medium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/>
      <right style="medium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indexed="8"/>
      </right>
      <top style="thin">
        <color indexed="8"/>
      </top>
      <bottom style="thin">
        <color indexed="8"/>
      </bottom>
      <diagonal/>
    </border>
    <border>
      <left style="medium">
        <color indexed="64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64"/>
      </top>
      <bottom/>
      <diagonal/>
    </border>
    <border>
      <left style="medium">
        <color indexed="64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double">
        <color indexed="8"/>
      </left>
      <right/>
      <top style="thin">
        <color indexed="8"/>
      </top>
      <bottom style="thin">
        <color indexed="8"/>
      </bottom>
      <diagonal/>
    </border>
    <border>
      <left style="thin">
        <color indexed="8"/>
      </left>
      <right/>
      <top style="thin">
        <color indexed="8"/>
      </top>
      <bottom style="thin">
        <color indexed="8"/>
      </bottom>
      <diagonal/>
    </border>
    <border>
      <left/>
      <right style="double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medium">
        <color indexed="64"/>
      </top>
      <bottom/>
      <diagonal/>
    </border>
    <border>
      <left style="thin">
        <color indexed="8"/>
      </left>
      <right style="thin">
        <color indexed="8"/>
      </right>
      <top/>
      <bottom style="thin">
        <color indexed="64"/>
      </bottom>
      <diagonal/>
    </border>
  </borders>
  <cellStyleXfs count="51">
    <xf numFmtId="0" fontId="0" fillId="0" borderId="0"/>
    <xf numFmtId="0" fontId="3" fillId="2" borderId="0" applyNumberFormat="0" applyBorder="0" applyAlignment="0" applyProtection="0"/>
    <xf numFmtId="0" fontId="3" fillId="3" borderId="0" applyNumberFormat="0" applyBorder="0" applyAlignment="0" applyProtection="0"/>
    <xf numFmtId="0" fontId="3" fillId="4" borderId="0" applyNumberFormat="0" applyBorder="0" applyAlignment="0" applyProtection="0"/>
    <xf numFmtId="0" fontId="3" fillId="5" borderId="0" applyNumberFormat="0" applyBorder="0" applyAlignment="0" applyProtection="0"/>
    <xf numFmtId="0" fontId="3" fillId="6" borderId="0" applyNumberFormat="0" applyBorder="0" applyAlignment="0" applyProtection="0"/>
    <xf numFmtId="0" fontId="3" fillId="7" borderId="0" applyNumberFormat="0" applyBorder="0" applyAlignment="0" applyProtection="0"/>
    <xf numFmtId="0" fontId="3" fillId="8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5" borderId="0" applyNumberFormat="0" applyBorder="0" applyAlignment="0" applyProtection="0"/>
    <xf numFmtId="0" fontId="3" fillId="8" borderId="0" applyNumberFormat="0" applyBorder="0" applyAlignment="0" applyProtection="0"/>
    <xf numFmtId="0" fontId="3" fillId="11" borderId="0" applyNumberFormat="0" applyBorder="0" applyAlignment="0" applyProtection="0"/>
    <xf numFmtId="0" fontId="4" fillId="12" borderId="0" applyNumberFormat="0" applyBorder="0" applyAlignment="0" applyProtection="0"/>
    <xf numFmtId="0" fontId="4" fillId="9" borderId="0" applyNumberFormat="0" applyBorder="0" applyAlignment="0" applyProtection="0"/>
    <xf numFmtId="0" fontId="4" fillId="1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15" borderId="0" applyNumberFormat="0" applyBorder="0" applyAlignment="0" applyProtection="0"/>
    <xf numFmtId="0" fontId="5" fillId="7" borderId="1" applyNumberFormat="0" applyAlignment="0" applyProtection="0"/>
    <xf numFmtId="0" fontId="6" fillId="0" borderId="0" applyNumberFormat="0" applyFill="0" applyBorder="0" applyAlignment="0" applyProtection="0"/>
    <xf numFmtId="0" fontId="7" fillId="0" borderId="2" applyNumberFormat="0" applyFill="0" applyAlignment="0" applyProtection="0"/>
    <xf numFmtId="0" fontId="8" fillId="0" borderId="3" applyNumberFormat="0" applyFill="0" applyAlignment="0" applyProtection="0"/>
    <xf numFmtId="0" fontId="9" fillId="0" borderId="4" applyNumberFormat="0" applyFill="0" applyAlignment="0" applyProtection="0"/>
    <xf numFmtId="0" fontId="9" fillId="0" borderId="0" applyNumberFormat="0" applyFill="0" applyBorder="0" applyAlignment="0" applyProtection="0"/>
    <xf numFmtId="0" fontId="10" fillId="16" borderId="5" applyNumberFormat="0" applyAlignment="0" applyProtection="0"/>
    <xf numFmtId="164" fontId="33" fillId="0" borderId="0" applyFill="0" applyBorder="0" applyAlignment="0" applyProtection="0"/>
    <xf numFmtId="0" fontId="11" fillId="0" borderId="0" applyNumberFormat="0" applyFill="0" applyBorder="0" applyAlignment="0" applyProtection="0"/>
    <xf numFmtId="0" fontId="12" fillId="0" borderId="6" applyNumberFormat="0" applyFill="0" applyAlignment="0" applyProtection="0"/>
    <xf numFmtId="0" fontId="33" fillId="17" borderId="7" applyNumberFormat="0" applyAlignment="0" applyProtection="0"/>
    <xf numFmtId="0" fontId="4" fillId="18" borderId="0" applyNumberFormat="0" applyBorder="0" applyAlignment="0" applyProtection="0"/>
    <xf numFmtId="0" fontId="4" fillId="19" borderId="0" applyNumberFormat="0" applyBorder="0" applyAlignment="0" applyProtection="0"/>
    <xf numFmtId="0" fontId="4" fillId="20" borderId="0" applyNumberFormat="0" applyBorder="0" applyAlignment="0" applyProtection="0"/>
    <xf numFmtId="0" fontId="4" fillId="13" borderId="0" applyNumberFormat="0" applyBorder="0" applyAlignment="0" applyProtection="0"/>
    <xf numFmtId="0" fontId="4" fillId="14" borderId="0" applyNumberFormat="0" applyBorder="0" applyAlignment="0" applyProtection="0"/>
    <xf numFmtId="0" fontId="4" fillId="21" borderId="0" applyNumberFormat="0" applyBorder="0" applyAlignment="0" applyProtection="0"/>
    <xf numFmtId="0" fontId="13" fillId="4" borderId="0" applyNumberFormat="0" applyBorder="0" applyAlignment="0" applyProtection="0"/>
    <xf numFmtId="0" fontId="14" fillId="22" borderId="8" applyNumberFormat="0" applyAlignment="0" applyProtection="0"/>
    <xf numFmtId="0" fontId="15" fillId="0" borderId="0" applyNumberFormat="0" applyFill="0" applyBorder="0" applyAlignment="0" applyProtection="0"/>
    <xf numFmtId="0" fontId="16" fillId="0" borderId="0"/>
    <xf numFmtId="0" fontId="16" fillId="0" borderId="0"/>
    <xf numFmtId="0" fontId="20" fillId="0" borderId="9" applyNumberFormat="0" applyFill="0" applyAlignment="0" applyProtection="0"/>
    <xf numFmtId="0" fontId="17" fillId="3" borderId="0" applyNumberFormat="0" applyBorder="0" applyAlignment="0" applyProtection="0"/>
    <xf numFmtId="0" fontId="18" fillId="23" borderId="0" applyNumberFormat="0" applyBorder="0" applyAlignment="0" applyProtection="0"/>
    <xf numFmtId="0" fontId="19" fillId="22" borderId="1" applyNumberFormat="0" applyAlignment="0" applyProtection="0"/>
    <xf numFmtId="0" fontId="35" fillId="0" borderId="0"/>
    <xf numFmtId="0" fontId="2" fillId="0" borderId="0"/>
    <xf numFmtId="0" fontId="1" fillId="0" borderId="0"/>
    <xf numFmtId="0" fontId="38" fillId="0" borderId="0"/>
    <xf numFmtId="0" fontId="33" fillId="0" borderId="0"/>
    <xf numFmtId="0" fontId="16" fillId="0" borderId="0"/>
  </cellStyleXfs>
  <cellXfs count="789">
    <xf numFmtId="0" fontId="0" fillId="0" borderId="0" xfId="0"/>
    <xf numFmtId="0" fontId="21" fillId="0" borderId="0" xfId="40" applyFont="1" applyAlignment="1">
      <alignment horizontal="left"/>
    </xf>
    <xf numFmtId="0" fontId="16" fillId="0" borderId="0" xfId="40"/>
    <xf numFmtId="0" fontId="29" fillId="0" borderId="0" xfId="40" applyFont="1"/>
    <xf numFmtId="0" fontId="23" fillId="4" borderId="10" xfId="40" applyFont="1" applyFill="1" applyBorder="1" applyAlignment="1">
      <alignment horizontal="center"/>
    </xf>
    <xf numFmtId="0" fontId="30" fillId="4" borderId="11" xfId="40" applyFont="1" applyFill="1" applyBorder="1"/>
    <xf numFmtId="0" fontId="23" fillId="4" borderId="0" xfId="40" applyFont="1" applyFill="1" applyAlignment="1">
      <alignment horizontal="center"/>
    </xf>
    <xf numFmtId="0" fontId="32" fillId="0" borderId="0" xfId="40" applyFont="1"/>
    <xf numFmtId="0" fontId="28" fillId="0" borderId="0" xfId="40" applyFont="1"/>
    <xf numFmtId="0" fontId="34" fillId="0" borderId="0" xfId="40" applyFont="1"/>
    <xf numFmtId="0" fontId="21" fillId="4" borderId="15" xfId="40" applyFont="1" applyFill="1" applyBorder="1"/>
    <xf numFmtId="0" fontId="21" fillId="4" borderId="16" xfId="40" applyFont="1" applyFill="1" applyBorder="1"/>
    <xf numFmtId="0" fontId="21" fillId="4" borderId="17" xfId="40" applyFont="1" applyFill="1" applyBorder="1"/>
    <xf numFmtId="0" fontId="21" fillId="4" borderId="12" xfId="0" applyFont="1" applyFill="1" applyBorder="1" applyAlignment="1">
      <alignment horizontal="center" vertical="center" wrapText="1"/>
    </xf>
    <xf numFmtId="0" fontId="21" fillId="4" borderId="0" xfId="0" applyFont="1" applyFill="1" applyAlignment="1">
      <alignment horizontal="center" vertical="center" wrapText="1"/>
    </xf>
    <xf numFmtId="0" fontId="21" fillId="4" borderId="13" xfId="40" applyFont="1" applyFill="1" applyBorder="1"/>
    <xf numFmtId="0" fontId="21" fillId="4" borderId="14" xfId="40" applyFont="1" applyFill="1" applyBorder="1"/>
    <xf numFmtId="0" fontId="21" fillId="4" borderId="18" xfId="40" applyFont="1" applyFill="1" applyBorder="1"/>
    <xf numFmtId="0" fontId="21" fillId="4" borderId="19" xfId="40" applyFont="1" applyFill="1" applyBorder="1"/>
    <xf numFmtId="0" fontId="21" fillId="0" borderId="0" xfId="40" applyFont="1"/>
    <xf numFmtId="0" fontId="24" fillId="4" borderId="0" xfId="40" applyFont="1" applyFill="1" applyAlignment="1">
      <alignment horizontal="center"/>
    </xf>
    <xf numFmtId="0" fontId="21" fillId="0" borderId="27" xfId="45" applyFont="1" applyBorder="1" applyAlignment="1" applyProtection="1">
      <alignment horizontal="center" vertical="center"/>
      <protection locked="0"/>
    </xf>
    <xf numFmtId="0" fontId="35" fillId="0" borderId="0" xfId="45"/>
    <xf numFmtId="0" fontId="35" fillId="0" borderId="0" xfId="45" applyProtection="1">
      <protection locked="0"/>
    </xf>
    <xf numFmtId="0" fontId="39" fillId="25" borderId="46" xfId="45" applyFont="1" applyFill="1" applyBorder="1" applyAlignment="1">
      <alignment horizontal="center" textRotation="90" wrapText="1"/>
    </xf>
    <xf numFmtId="0" fontId="39" fillId="25" borderId="47" xfId="45" applyFont="1" applyFill="1" applyBorder="1" applyAlignment="1">
      <alignment horizontal="center" textRotation="90"/>
    </xf>
    <xf numFmtId="0" fontId="39" fillId="25" borderId="47" xfId="45" applyFont="1" applyFill="1" applyBorder="1" applyAlignment="1">
      <alignment horizontal="center" textRotation="90" wrapText="1"/>
    </xf>
    <xf numFmtId="0" fontId="39" fillId="25" borderId="49" xfId="45" applyFont="1" applyFill="1" applyBorder="1" applyAlignment="1">
      <alignment horizontal="center" textRotation="90" wrapText="1"/>
    </xf>
    <xf numFmtId="0" fontId="27" fillId="26" borderId="52" xfId="45" applyFont="1" applyFill="1" applyBorder="1" applyAlignment="1">
      <alignment horizontal="left"/>
    </xf>
    <xf numFmtId="0" fontId="27" fillId="26" borderId="53" xfId="45" applyFont="1" applyFill="1" applyBorder="1"/>
    <xf numFmtId="0" fontId="26" fillId="26" borderId="26" xfId="45" applyFont="1" applyFill="1" applyBorder="1" applyAlignment="1">
      <alignment horizontal="center"/>
    </xf>
    <xf numFmtId="1" fontId="26" fillId="26" borderId="54" xfId="45" applyNumberFormat="1" applyFont="1" applyFill="1" applyBorder="1" applyAlignment="1">
      <alignment horizontal="center"/>
    </xf>
    <xf numFmtId="0" fontId="40" fillId="0" borderId="0" xfId="45" applyFont="1"/>
    <xf numFmtId="0" fontId="26" fillId="25" borderId="27" xfId="45" applyFont="1" applyFill="1" applyBorder="1" applyAlignment="1">
      <alignment horizontal="center"/>
    </xf>
    <xf numFmtId="0" fontId="27" fillId="25" borderId="56" xfId="45" applyFont="1" applyFill="1" applyBorder="1"/>
    <xf numFmtId="0" fontId="26" fillId="25" borderId="57" xfId="45" applyFont="1" applyFill="1" applyBorder="1"/>
    <xf numFmtId="1" fontId="26" fillId="25" borderId="0" xfId="45" applyNumberFormat="1" applyFont="1" applyFill="1" applyAlignment="1">
      <alignment horizontal="center"/>
    </xf>
    <xf numFmtId="0" fontId="26" fillId="25" borderId="58" xfId="45" applyFont="1" applyFill="1" applyBorder="1"/>
    <xf numFmtId="1" fontId="26" fillId="25" borderId="47" xfId="45" applyNumberFormat="1" applyFont="1" applyFill="1" applyBorder="1" applyAlignment="1">
      <alignment horizontal="center"/>
    </xf>
    <xf numFmtId="1" fontId="26" fillId="26" borderId="52" xfId="45" applyNumberFormat="1" applyFont="1" applyFill="1" applyBorder="1" applyAlignment="1">
      <alignment horizontal="center"/>
    </xf>
    <xf numFmtId="0" fontId="23" fillId="25" borderId="27" xfId="45" applyFont="1" applyFill="1" applyBorder="1" applyAlignment="1">
      <alignment horizontal="center"/>
    </xf>
    <xf numFmtId="0" fontId="30" fillId="25" borderId="60" xfId="45" applyFont="1" applyFill="1" applyBorder="1"/>
    <xf numFmtId="0" fontId="23" fillId="25" borderId="0" xfId="45" applyFont="1" applyFill="1" applyAlignment="1">
      <alignment horizontal="center"/>
    </xf>
    <xf numFmtId="0" fontId="21" fillId="25" borderId="52" xfId="45" applyFont="1" applyFill="1" applyBorder="1" applyAlignment="1">
      <alignment horizontal="left" vertical="center" wrapText="1"/>
    </xf>
    <xf numFmtId="0" fontId="21" fillId="25" borderId="53" xfId="45" applyFont="1" applyFill="1" applyBorder="1" applyAlignment="1">
      <alignment horizontal="center"/>
    </xf>
    <xf numFmtId="0" fontId="23" fillId="25" borderId="55" xfId="45" applyFont="1" applyFill="1" applyBorder="1" applyAlignment="1">
      <alignment horizontal="center"/>
    </xf>
    <xf numFmtId="1" fontId="24" fillId="25" borderId="54" xfId="45" applyNumberFormat="1" applyFont="1" applyFill="1" applyBorder="1" applyAlignment="1">
      <alignment horizontal="center"/>
    </xf>
    <xf numFmtId="1" fontId="41" fillId="25" borderId="53" xfId="45" applyNumberFormat="1" applyFont="1" applyFill="1" applyBorder="1" applyAlignment="1">
      <alignment horizontal="center"/>
    </xf>
    <xf numFmtId="1" fontId="24" fillId="25" borderId="53" xfId="45" applyNumberFormat="1" applyFont="1" applyFill="1" applyBorder="1" applyAlignment="1">
      <alignment horizontal="center"/>
    </xf>
    <xf numFmtId="1" fontId="30" fillId="25" borderId="53" xfId="45" applyNumberFormat="1" applyFont="1" applyFill="1" applyBorder="1" applyAlignment="1">
      <alignment horizontal="center"/>
    </xf>
    <xf numFmtId="0" fontId="30" fillId="25" borderId="55" xfId="45" applyFont="1" applyFill="1" applyBorder="1" applyAlignment="1">
      <alignment horizontal="center"/>
    </xf>
    <xf numFmtId="1" fontId="24" fillId="25" borderId="61" xfId="45" applyNumberFormat="1" applyFont="1" applyFill="1" applyBorder="1" applyAlignment="1">
      <alignment horizontal="center"/>
    </xf>
    <xf numFmtId="0" fontId="30" fillId="25" borderId="53" xfId="45" applyFont="1" applyFill="1" applyBorder="1" applyAlignment="1">
      <alignment horizontal="center"/>
    </xf>
    <xf numFmtId="1" fontId="21" fillId="25" borderId="52" xfId="45" applyNumberFormat="1" applyFont="1" applyFill="1" applyBorder="1" applyAlignment="1">
      <alignment horizontal="center"/>
    </xf>
    <xf numFmtId="0" fontId="21" fillId="25" borderId="59" xfId="45" applyFont="1" applyFill="1" applyBorder="1" applyAlignment="1">
      <alignment horizontal="center"/>
    </xf>
    <xf numFmtId="0" fontId="21" fillId="25" borderId="27" xfId="45" applyFont="1" applyFill="1" applyBorder="1" applyAlignment="1">
      <alignment horizontal="left" vertical="center" wrapText="1"/>
    </xf>
    <xf numFmtId="0" fontId="21" fillId="25" borderId="60" xfId="45" applyFont="1" applyFill="1" applyBorder="1" applyAlignment="1">
      <alignment horizontal="center"/>
    </xf>
    <xf numFmtId="0" fontId="24" fillId="25" borderId="62" xfId="45" applyFont="1" applyFill="1" applyBorder="1" applyAlignment="1">
      <alignment horizontal="center"/>
    </xf>
    <xf numFmtId="1" fontId="24" fillId="25" borderId="63" xfId="45" applyNumberFormat="1" applyFont="1" applyFill="1" applyBorder="1" applyAlignment="1">
      <alignment horizontal="center"/>
    </xf>
    <xf numFmtId="1" fontId="41" fillId="25" borderId="64" xfId="45" applyNumberFormat="1" applyFont="1" applyFill="1" applyBorder="1" applyAlignment="1">
      <alignment horizontal="center"/>
    </xf>
    <xf numFmtId="1" fontId="24" fillId="25" borderId="64" xfId="45" applyNumberFormat="1" applyFont="1" applyFill="1" applyBorder="1" applyAlignment="1">
      <alignment horizontal="center"/>
    </xf>
    <xf numFmtId="1" fontId="30" fillId="25" borderId="64" xfId="45" applyNumberFormat="1" applyFont="1" applyFill="1" applyBorder="1" applyAlignment="1">
      <alignment horizontal="center"/>
    </xf>
    <xf numFmtId="0" fontId="30" fillId="25" borderId="65" xfId="45" applyFont="1" applyFill="1" applyBorder="1" applyAlignment="1">
      <alignment horizontal="center"/>
    </xf>
    <xf numFmtId="1" fontId="24" fillId="25" borderId="66" xfId="45" applyNumberFormat="1" applyFont="1" applyFill="1" applyBorder="1" applyAlignment="1">
      <alignment horizontal="center"/>
    </xf>
    <xf numFmtId="0" fontId="30" fillId="25" borderId="64" xfId="45" applyFont="1" applyFill="1" applyBorder="1" applyAlignment="1">
      <alignment horizontal="center"/>
    </xf>
    <xf numFmtId="1" fontId="21" fillId="25" borderId="24" xfId="45" applyNumberFormat="1" applyFont="1" applyFill="1" applyBorder="1" applyAlignment="1">
      <alignment horizontal="center"/>
    </xf>
    <xf numFmtId="0" fontId="23" fillId="25" borderId="67" xfId="45" applyFont="1" applyFill="1" applyBorder="1" applyAlignment="1">
      <alignment horizontal="center"/>
    </xf>
    <xf numFmtId="0" fontId="35" fillId="25" borderId="42" xfId="45" applyFill="1" applyBorder="1"/>
    <xf numFmtId="0" fontId="21" fillId="0" borderId="0" xfId="45" applyFont="1" applyAlignment="1">
      <alignment horizontal="left"/>
    </xf>
    <xf numFmtId="0" fontId="28" fillId="0" borderId="0" xfId="45" applyFont="1"/>
    <xf numFmtId="0" fontId="27" fillId="25" borderId="52" xfId="45" applyFont="1" applyFill="1" applyBorder="1" applyAlignment="1">
      <alignment horizontal="left"/>
    </xf>
    <xf numFmtId="0" fontId="27" fillId="25" borderId="53" xfId="45" applyFont="1" applyFill="1" applyBorder="1"/>
    <xf numFmtId="0" fontId="43" fillId="0" borderId="0" xfId="45" applyFont="1"/>
    <xf numFmtId="0" fontId="21" fillId="4" borderId="70" xfId="40" applyFont="1" applyFill="1" applyBorder="1"/>
    <xf numFmtId="0" fontId="21" fillId="4" borderId="71" xfId="40" applyFont="1" applyFill="1" applyBorder="1"/>
    <xf numFmtId="0" fontId="27" fillId="4" borderId="72" xfId="40" applyFont="1" applyFill="1" applyBorder="1" applyAlignment="1">
      <alignment horizontal="left"/>
    </xf>
    <xf numFmtId="0" fontId="25" fillId="4" borderId="73" xfId="40" applyFont="1" applyFill="1" applyBorder="1" applyAlignment="1">
      <alignment horizontal="center"/>
    </xf>
    <xf numFmtId="0" fontId="26" fillId="25" borderId="48" xfId="45" applyFont="1" applyFill="1" applyBorder="1" applyAlignment="1">
      <alignment horizontal="center"/>
    </xf>
    <xf numFmtId="0" fontId="26" fillId="26" borderId="55" xfId="45" applyFont="1" applyFill="1" applyBorder="1" applyAlignment="1">
      <alignment horizontal="center"/>
    </xf>
    <xf numFmtId="0" fontId="21" fillId="4" borderId="75" xfId="0" applyFont="1" applyFill="1" applyBorder="1" applyAlignment="1">
      <alignment horizontal="center" vertical="center" wrapText="1"/>
    </xf>
    <xf numFmtId="0" fontId="30" fillId="25" borderId="76" xfId="45" applyFont="1" applyFill="1" applyBorder="1"/>
    <xf numFmtId="1" fontId="21" fillId="4" borderId="77" xfId="40" applyNumberFormat="1" applyFont="1" applyFill="1" applyBorder="1" applyAlignment="1">
      <alignment horizontal="center"/>
    </xf>
    <xf numFmtId="0" fontId="16" fillId="32" borderId="0" xfId="40" applyFill="1"/>
    <xf numFmtId="0" fontId="23" fillId="34" borderId="27" xfId="45" applyFont="1" applyFill="1" applyBorder="1" applyAlignment="1">
      <alignment horizontal="center"/>
    </xf>
    <xf numFmtId="1" fontId="21" fillId="0" borderId="36" xfId="0" applyNumberFormat="1" applyFont="1" applyBorder="1" applyAlignment="1" applyProtection="1">
      <alignment horizontal="center"/>
      <protection locked="0"/>
    </xf>
    <xf numFmtId="1" fontId="21" fillId="0" borderId="79" xfId="40" applyNumberFormat="1" applyFont="1" applyBorder="1" applyAlignment="1" applyProtection="1">
      <alignment horizontal="center"/>
      <protection locked="0"/>
    </xf>
    <xf numFmtId="1" fontId="21" fillId="25" borderId="79" xfId="40" applyNumberFormat="1" applyFont="1" applyFill="1" applyBorder="1" applyAlignment="1">
      <alignment horizontal="center"/>
    </xf>
    <xf numFmtId="0" fontId="21" fillId="0" borderId="80" xfId="40" applyFont="1" applyBorder="1" applyAlignment="1" applyProtection="1">
      <alignment horizontal="center"/>
      <protection locked="0"/>
    </xf>
    <xf numFmtId="0" fontId="16" fillId="0" borderId="0" xfId="50"/>
    <xf numFmtId="0" fontId="28" fillId="0" borderId="0" xfId="50" applyFont="1"/>
    <xf numFmtId="1" fontId="16" fillId="0" borderId="0" xfId="40" applyNumberFormat="1"/>
    <xf numFmtId="0" fontId="16" fillId="0" borderId="78" xfId="50" applyBorder="1" applyAlignment="1">
      <alignment vertical="center"/>
    </xf>
    <xf numFmtId="0" fontId="46" fillId="0" borderId="91" xfId="50" applyFont="1" applyBorder="1" applyAlignment="1" applyProtection="1">
      <alignment horizontal="left" vertical="center" wrapText="1"/>
      <protection locked="0"/>
    </xf>
    <xf numFmtId="0" fontId="46" fillId="0" borderId="91" xfId="50" applyFont="1" applyBorder="1" applyAlignment="1" applyProtection="1">
      <alignment horizontal="center" vertical="center"/>
      <protection locked="0"/>
    </xf>
    <xf numFmtId="0" fontId="46" fillId="0" borderId="91" xfId="50" applyFont="1" applyBorder="1" applyAlignment="1" applyProtection="1">
      <alignment horizontal="left" vertical="center"/>
      <protection locked="0"/>
    </xf>
    <xf numFmtId="0" fontId="25" fillId="4" borderId="22" xfId="40" applyFont="1" applyFill="1" applyBorder="1" applyAlignment="1">
      <alignment horizontal="center" vertical="center"/>
    </xf>
    <xf numFmtId="0" fontId="21" fillId="25" borderId="92" xfId="45" applyFont="1" applyFill="1" applyBorder="1" applyAlignment="1">
      <alignment horizontal="left" vertical="center" wrapText="1"/>
    </xf>
    <xf numFmtId="0" fontId="21" fillId="25" borderId="64" xfId="45" applyFont="1" applyFill="1" applyBorder="1" applyAlignment="1">
      <alignment horizontal="center"/>
    </xf>
    <xf numFmtId="1" fontId="21" fillId="4" borderId="11" xfId="40" applyNumberFormat="1" applyFont="1" applyFill="1" applyBorder="1" applyAlignment="1">
      <alignment horizontal="center"/>
    </xf>
    <xf numFmtId="1" fontId="21" fillId="25" borderId="92" xfId="45" applyNumberFormat="1" applyFont="1" applyFill="1" applyBorder="1" applyAlignment="1">
      <alignment horizontal="center"/>
    </xf>
    <xf numFmtId="1" fontId="21" fillId="4" borderId="93" xfId="40" applyNumberFormat="1" applyFont="1" applyFill="1" applyBorder="1" applyAlignment="1">
      <alignment horizontal="center"/>
    </xf>
    <xf numFmtId="1" fontId="21" fillId="4" borderId="94" xfId="40" applyNumberFormat="1" applyFont="1" applyFill="1" applyBorder="1" applyAlignment="1">
      <alignment horizontal="center"/>
    </xf>
    <xf numFmtId="0" fontId="21" fillId="25" borderId="95" xfId="45" applyFont="1" applyFill="1" applyBorder="1" applyAlignment="1">
      <alignment horizontal="center"/>
    </xf>
    <xf numFmtId="1" fontId="26" fillId="25" borderId="108" xfId="45" applyNumberFormat="1" applyFont="1" applyFill="1" applyBorder="1" applyAlignment="1">
      <alignment horizontal="center"/>
    </xf>
    <xf numFmtId="1" fontId="21" fillId="4" borderId="109" xfId="40" applyNumberFormat="1" applyFont="1" applyFill="1" applyBorder="1" applyAlignment="1">
      <alignment horizontal="center"/>
    </xf>
    <xf numFmtId="1" fontId="21" fillId="4" borderId="110" xfId="40" applyNumberFormat="1" applyFont="1" applyFill="1" applyBorder="1" applyAlignment="1">
      <alignment horizontal="center"/>
    </xf>
    <xf numFmtId="0" fontId="46" fillId="0" borderId="48" xfId="38" applyFont="1" applyBorder="1"/>
    <xf numFmtId="0" fontId="34" fillId="0" borderId="0" xfId="50" applyFont="1"/>
    <xf numFmtId="0" fontId="21" fillId="0" borderId="24" xfId="0" applyFont="1" applyBorder="1" applyAlignment="1">
      <alignment horizontal="center" vertical="center"/>
    </xf>
    <xf numFmtId="1" fontId="23" fillId="4" borderId="102" xfId="40" applyNumberFormat="1" applyFont="1" applyFill="1" applyBorder="1" applyAlignment="1">
      <alignment horizontal="center"/>
    </xf>
    <xf numFmtId="0" fontId="23" fillId="4" borderId="111" xfId="40" applyFont="1" applyFill="1" applyBorder="1" applyAlignment="1">
      <alignment horizontal="center"/>
    </xf>
    <xf numFmtId="0" fontId="21" fillId="0" borderId="112" xfId="45" applyFont="1" applyBorder="1" applyAlignment="1" applyProtection="1">
      <alignment horizontal="center" vertical="center"/>
      <protection locked="0"/>
    </xf>
    <xf numFmtId="1" fontId="26" fillId="25" borderId="113" xfId="45" applyNumberFormat="1" applyFont="1" applyFill="1" applyBorder="1" applyAlignment="1">
      <alignment horizontal="center"/>
    </xf>
    <xf numFmtId="1" fontId="26" fillId="26" borderId="114" xfId="45" applyNumberFormat="1" applyFont="1" applyFill="1" applyBorder="1" applyAlignment="1">
      <alignment horizontal="center"/>
    </xf>
    <xf numFmtId="0" fontId="21" fillId="25" borderId="116" xfId="45" applyFont="1" applyFill="1" applyBorder="1" applyAlignment="1">
      <alignment horizontal="center"/>
    </xf>
    <xf numFmtId="0" fontId="35" fillId="25" borderId="112" xfId="45" applyFill="1" applyBorder="1"/>
    <xf numFmtId="1" fontId="26" fillId="26" borderId="117" xfId="45" applyNumberFormat="1" applyFont="1" applyFill="1" applyBorder="1" applyAlignment="1">
      <alignment horizontal="center"/>
    </xf>
    <xf numFmtId="1" fontId="26" fillId="25" borderId="51" xfId="45" applyNumberFormat="1" applyFont="1" applyFill="1" applyBorder="1" applyAlignment="1">
      <alignment horizontal="center"/>
    </xf>
    <xf numFmtId="1" fontId="26" fillId="26" borderId="119" xfId="45" applyNumberFormat="1" applyFont="1" applyFill="1" applyBorder="1" applyAlignment="1">
      <alignment horizontal="center"/>
    </xf>
    <xf numFmtId="0" fontId="21" fillId="25" borderId="121" xfId="45" applyFont="1" applyFill="1" applyBorder="1" applyAlignment="1">
      <alignment horizontal="center"/>
    </xf>
    <xf numFmtId="0" fontId="27" fillId="4" borderId="122" xfId="40" applyFont="1" applyFill="1" applyBorder="1" applyAlignment="1">
      <alignment horizontal="left"/>
    </xf>
    <xf numFmtId="0" fontId="21" fillId="0" borderId="112" xfId="40" applyFont="1" applyBorder="1" applyAlignment="1" applyProtection="1">
      <alignment horizontal="center" vertical="center"/>
      <protection locked="0"/>
    </xf>
    <xf numFmtId="0" fontId="21" fillId="0" borderId="123" xfId="45" applyFont="1" applyBorder="1" applyAlignment="1" applyProtection="1">
      <alignment horizontal="center" vertical="center"/>
      <protection locked="0"/>
    </xf>
    <xf numFmtId="0" fontId="21" fillId="25" borderId="124" xfId="45" applyFont="1" applyFill="1" applyBorder="1" applyAlignment="1">
      <alignment horizontal="left"/>
    </xf>
    <xf numFmtId="0" fontId="23" fillId="4" borderId="128" xfId="40" applyFont="1" applyFill="1" applyBorder="1" applyAlignment="1">
      <alignment horizontal="center" textRotation="90" wrapText="1"/>
    </xf>
    <xf numFmtId="0" fontId="27" fillId="4" borderId="129" xfId="40" applyFont="1" applyFill="1" applyBorder="1" applyAlignment="1">
      <alignment horizontal="center"/>
    </xf>
    <xf numFmtId="0" fontId="21" fillId="0" borderId="131" xfId="40" applyFont="1" applyBorder="1" applyAlignment="1">
      <alignment shrinkToFit="1"/>
    </xf>
    <xf numFmtId="0" fontId="21" fillId="0" borderId="123" xfId="40" applyFont="1" applyBorder="1" applyAlignment="1" applyProtection="1">
      <alignment horizontal="center" vertical="center"/>
      <protection locked="0"/>
    </xf>
    <xf numFmtId="0" fontId="21" fillId="0" borderId="130" xfId="40" applyFont="1" applyBorder="1" applyProtection="1">
      <protection locked="0"/>
    </xf>
    <xf numFmtId="0" fontId="21" fillId="0" borderId="132" xfId="40" applyFont="1" applyBorder="1" applyAlignment="1" applyProtection="1">
      <alignment horizontal="center" vertical="center"/>
      <protection locked="0"/>
    </xf>
    <xf numFmtId="0" fontId="27" fillId="4" borderId="133" xfId="40" applyFont="1" applyFill="1" applyBorder="1" applyAlignment="1">
      <alignment horizontal="left"/>
    </xf>
    <xf numFmtId="0" fontId="21" fillId="31" borderId="112" xfId="45" applyFont="1" applyFill="1" applyBorder="1" applyAlignment="1" applyProtection="1">
      <alignment horizontal="center" vertical="center"/>
      <protection locked="0"/>
    </xf>
    <xf numFmtId="164" fontId="23" fillId="4" borderId="134" xfId="26" applyFont="1" applyFill="1" applyBorder="1" applyAlignment="1" applyProtection="1">
      <alignment horizontal="center" vertical="center"/>
    </xf>
    <xf numFmtId="0" fontId="21" fillId="0" borderId="131" xfId="40" applyFont="1" applyBorder="1"/>
    <xf numFmtId="0" fontId="21" fillId="0" borderId="124" xfId="0" applyFont="1" applyBorder="1" applyAlignment="1">
      <alignment horizontal="center" vertical="center"/>
    </xf>
    <xf numFmtId="0" fontId="21" fillId="4" borderId="135" xfId="40" applyFont="1" applyFill="1" applyBorder="1" applyAlignment="1">
      <alignment horizontal="left"/>
    </xf>
    <xf numFmtId="0" fontId="21" fillId="0" borderId="124" xfId="40" applyFont="1" applyBorder="1" applyAlignment="1" applyProtection="1">
      <alignment horizontal="center"/>
      <protection locked="0"/>
    </xf>
    <xf numFmtId="0" fontId="21" fillId="37" borderId="136" xfId="40" applyFont="1" applyFill="1" applyBorder="1" applyAlignment="1">
      <alignment horizontal="left"/>
    </xf>
    <xf numFmtId="0" fontId="21" fillId="0" borderId="137" xfId="40" applyFont="1" applyBorder="1" applyAlignment="1" applyProtection="1">
      <alignment horizontal="center"/>
      <protection locked="0"/>
    </xf>
    <xf numFmtId="0" fontId="21" fillId="0" borderId="139" xfId="39" applyFont="1" applyBorder="1" applyAlignment="1" applyProtection="1">
      <alignment horizontal="center"/>
      <protection locked="0"/>
    </xf>
    <xf numFmtId="1" fontId="21" fillId="25" borderId="140" xfId="40" applyNumberFormat="1" applyFont="1" applyFill="1" applyBorder="1" applyAlignment="1">
      <alignment horizontal="center"/>
    </xf>
    <xf numFmtId="1" fontId="21" fillId="4" borderId="141" xfId="40" applyNumberFormat="1" applyFont="1" applyFill="1" applyBorder="1" applyAlignment="1">
      <alignment horizontal="center"/>
    </xf>
    <xf numFmtId="0" fontId="16" fillId="0" borderId="142" xfId="40" applyBorder="1"/>
    <xf numFmtId="0" fontId="35" fillId="28" borderId="142" xfId="45" applyFill="1" applyBorder="1"/>
    <xf numFmtId="0" fontId="35" fillId="28" borderId="140" xfId="45" applyFill="1" applyBorder="1"/>
    <xf numFmtId="0" fontId="21" fillId="25" borderId="140" xfId="40" applyFont="1" applyFill="1" applyBorder="1" applyAlignment="1">
      <alignment horizontal="center"/>
    </xf>
    <xf numFmtId="0" fontId="21" fillId="0" borderId="136" xfId="40" applyFont="1" applyBorder="1" applyProtection="1">
      <protection locked="0"/>
    </xf>
    <xf numFmtId="1" fontId="21" fillId="4" borderId="144" xfId="40" applyNumberFormat="1" applyFont="1" applyFill="1" applyBorder="1" applyAlignment="1">
      <alignment horizontal="center"/>
    </xf>
    <xf numFmtId="1" fontId="21" fillId="4" borderId="145" xfId="40" applyNumberFormat="1" applyFont="1" applyFill="1" applyBorder="1" applyAlignment="1">
      <alignment horizontal="center"/>
    </xf>
    <xf numFmtId="1" fontId="21" fillId="4" borderId="146" xfId="40" applyNumberFormat="1" applyFont="1" applyFill="1" applyBorder="1"/>
    <xf numFmtId="0" fontId="21" fillId="4" borderId="144" xfId="40" applyFont="1" applyFill="1" applyBorder="1"/>
    <xf numFmtId="0" fontId="21" fillId="4" borderId="147" xfId="40" applyFont="1" applyFill="1" applyBorder="1"/>
    <xf numFmtId="0" fontId="21" fillId="4" borderId="149" xfId="40" applyFont="1" applyFill="1" applyBorder="1"/>
    <xf numFmtId="1" fontId="21" fillId="4" borderId="150" xfId="40" applyNumberFormat="1" applyFont="1" applyFill="1" applyBorder="1" applyAlignment="1">
      <alignment horizontal="center"/>
    </xf>
    <xf numFmtId="0" fontId="29" fillId="0" borderId="148" xfId="40" applyFont="1" applyBorder="1"/>
    <xf numFmtId="0" fontId="34" fillId="0" borderId="148" xfId="40" applyFont="1" applyBorder="1"/>
    <xf numFmtId="0" fontId="21" fillId="0" borderId="124" xfId="40" applyFont="1" applyBorder="1" applyAlignment="1" applyProtection="1">
      <alignment horizontal="center" vertical="center"/>
      <protection locked="0"/>
    </xf>
    <xf numFmtId="0" fontId="27" fillId="4" borderId="143" xfId="40" applyFont="1" applyFill="1" applyBorder="1"/>
    <xf numFmtId="0" fontId="21" fillId="25" borderId="148" xfId="40" applyFont="1" applyFill="1" applyBorder="1" applyAlignment="1">
      <alignment horizontal="center"/>
    </xf>
    <xf numFmtId="0" fontId="21" fillId="0" borderId="152" xfId="40" applyFont="1" applyBorder="1" applyProtection="1">
      <protection locked="0"/>
    </xf>
    <xf numFmtId="0" fontId="21" fillId="31" borderId="123" xfId="45" applyFont="1" applyFill="1" applyBorder="1" applyAlignment="1" applyProtection="1">
      <alignment horizontal="center" vertical="center"/>
      <protection locked="0"/>
    </xf>
    <xf numFmtId="0" fontId="21" fillId="34" borderId="112" xfId="45" applyFont="1" applyFill="1" applyBorder="1" applyAlignment="1" applyProtection="1">
      <alignment horizontal="center" vertical="center"/>
      <protection locked="0"/>
    </xf>
    <xf numFmtId="0" fontId="30" fillId="25" borderId="148" xfId="45" applyFont="1" applyFill="1" applyBorder="1" applyAlignment="1">
      <alignment horizontal="center"/>
    </xf>
    <xf numFmtId="1" fontId="21" fillId="4" borderId="156" xfId="40" applyNumberFormat="1" applyFont="1" applyFill="1" applyBorder="1" applyAlignment="1">
      <alignment horizontal="center"/>
    </xf>
    <xf numFmtId="0" fontId="21" fillId="4" borderId="156" xfId="40" applyFont="1" applyFill="1" applyBorder="1"/>
    <xf numFmtId="1" fontId="21" fillId="4" borderId="158" xfId="40" applyNumberFormat="1" applyFont="1" applyFill="1" applyBorder="1" applyAlignment="1">
      <alignment horizontal="center"/>
    </xf>
    <xf numFmtId="1" fontId="21" fillId="4" borderId="155" xfId="40" applyNumberFormat="1" applyFont="1" applyFill="1" applyBorder="1" applyAlignment="1">
      <alignment horizontal="center"/>
    </xf>
    <xf numFmtId="0" fontId="46" fillId="0" borderId="152" xfId="50" applyFont="1" applyBorder="1"/>
    <xf numFmtId="0" fontId="48" fillId="0" borderId="136" xfId="38" applyFont="1" applyBorder="1"/>
    <xf numFmtId="0" fontId="46" fillId="0" borderId="160" xfId="50" applyFont="1" applyBorder="1" applyAlignment="1" applyProtection="1">
      <alignment horizontal="left" vertical="center"/>
      <protection locked="0"/>
    </xf>
    <xf numFmtId="0" fontId="21" fillId="0" borderId="147" xfId="39" applyFont="1" applyBorder="1" applyAlignment="1" applyProtection="1">
      <alignment horizontal="center"/>
      <protection locked="0"/>
    </xf>
    <xf numFmtId="0" fontId="21" fillId="0" borderId="144" xfId="39" applyFont="1" applyBorder="1" applyAlignment="1" applyProtection="1">
      <alignment horizontal="center"/>
      <protection locked="0"/>
    </xf>
    <xf numFmtId="1" fontId="21" fillId="4" borderId="0" xfId="40" applyNumberFormat="1" applyFont="1" applyFill="1" applyAlignment="1">
      <alignment horizontal="center"/>
    </xf>
    <xf numFmtId="0" fontId="21" fillId="0" borderId="80" xfId="40" applyFont="1" applyBorder="1" applyAlignment="1" applyProtection="1">
      <alignment horizontal="center" shrinkToFit="1"/>
      <protection locked="0"/>
    </xf>
    <xf numFmtId="1" fontId="21" fillId="4" borderId="147" xfId="40" applyNumberFormat="1" applyFont="1" applyFill="1" applyBorder="1" applyAlignment="1">
      <alignment horizontal="center"/>
    </xf>
    <xf numFmtId="1" fontId="21" fillId="4" borderId="146" xfId="40" applyNumberFormat="1" applyFont="1" applyFill="1" applyBorder="1" applyAlignment="1">
      <alignment horizontal="center" vertical="center" shrinkToFit="1"/>
    </xf>
    <xf numFmtId="0" fontId="16" fillId="0" borderId="140" xfId="40" applyBorder="1"/>
    <xf numFmtId="0" fontId="21" fillId="0" borderId="162" xfId="39" applyFont="1" applyBorder="1" applyAlignment="1" applyProtection="1">
      <alignment horizontal="center"/>
      <protection locked="0"/>
    </xf>
    <xf numFmtId="0" fontId="21" fillId="4" borderId="163" xfId="40" applyFont="1" applyFill="1" applyBorder="1"/>
    <xf numFmtId="0" fontId="21" fillId="4" borderId="164" xfId="40" applyFont="1" applyFill="1" applyBorder="1"/>
    <xf numFmtId="0" fontId="21" fillId="0" borderId="165" xfId="40" applyFont="1" applyBorder="1" applyProtection="1">
      <protection locked="0"/>
    </xf>
    <xf numFmtId="0" fontId="27" fillId="4" borderId="166" xfId="40" applyFont="1" applyFill="1" applyBorder="1" applyAlignment="1">
      <alignment horizontal="center"/>
    </xf>
    <xf numFmtId="0" fontId="21" fillId="0" borderId="167" xfId="39" applyFont="1" applyBorder="1" applyAlignment="1" applyProtection="1">
      <alignment horizontal="center"/>
      <protection locked="0"/>
    </xf>
    <xf numFmtId="1" fontId="21" fillId="4" borderId="168" xfId="40" applyNumberFormat="1" applyFont="1" applyFill="1" applyBorder="1" applyAlignment="1">
      <alignment horizontal="center"/>
    </xf>
    <xf numFmtId="0" fontId="21" fillId="0" borderId="169" xfId="39" applyFont="1" applyBorder="1" applyAlignment="1" applyProtection="1">
      <alignment horizontal="center"/>
      <protection locked="0"/>
    </xf>
    <xf numFmtId="0" fontId="21" fillId="0" borderId="170" xfId="39" applyFont="1" applyBorder="1" applyAlignment="1" applyProtection="1">
      <alignment horizontal="center"/>
      <protection locked="0"/>
    </xf>
    <xf numFmtId="0" fontId="21" fillId="0" borderId="171" xfId="39" applyFont="1" applyBorder="1" applyAlignment="1" applyProtection="1">
      <alignment horizontal="center"/>
      <protection locked="0"/>
    </xf>
    <xf numFmtId="0" fontId="21" fillId="0" borderId="168" xfId="39" applyFont="1" applyBorder="1" applyAlignment="1" applyProtection="1">
      <alignment horizontal="center"/>
      <protection locked="0"/>
    </xf>
    <xf numFmtId="0" fontId="21" fillId="0" borderId="172" xfId="39" applyFont="1" applyBorder="1" applyAlignment="1" applyProtection="1">
      <alignment horizontal="center"/>
      <protection locked="0"/>
    </xf>
    <xf numFmtId="0" fontId="21" fillId="4" borderId="173" xfId="40" applyFont="1" applyFill="1" applyBorder="1"/>
    <xf numFmtId="0" fontId="21" fillId="4" borderId="174" xfId="40" applyFont="1" applyFill="1" applyBorder="1"/>
    <xf numFmtId="0" fontId="21" fillId="4" borderId="175" xfId="40" applyFont="1" applyFill="1" applyBorder="1"/>
    <xf numFmtId="0" fontId="21" fillId="0" borderId="177" xfId="40" applyFont="1" applyBorder="1"/>
    <xf numFmtId="1" fontId="21" fillId="34" borderId="168" xfId="40" applyNumberFormat="1" applyFont="1" applyFill="1" applyBorder="1" applyAlignment="1">
      <alignment horizontal="center"/>
    </xf>
    <xf numFmtId="0" fontId="21" fillId="0" borderId="179" xfId="39" applyFont="1" applyBorder="1" applyAlignment="1" applyProtection="1">
      <alignment horizontal="center"/>
      <protection locked="0"/>
    </xf>
    <xf numFmtId="1" fontId="21" fillId="4" borderId="180" xfId="40" applyNumberFormat="1" applyFont="1" applyFill="1" applyBorder="1" applyAlignment="1">
      <alignment horizontal="center"/>
    </xf>
    <xf numFmtId="0" fontId="21" fillId="0" borderId="181" xfId="39" applyFont="1" applyBorder="1" applyAlignment="1" applyProtection="1">
      <alignment horizontal="center"/>
      <protection locked="0"/>
    </xf>
    <xf numFmtId="0" fontId="21" fillId="0" borderId="182" xfId="39" applyFont="1" applyBorder="1" applyAlignment="1" applyProtection="1">
      <alignment horizontal="center"/>
      <protection locked="0"/>
    </xf>
    <xf numFmtId="0" fontId="16" fillId="0" borderId="178" xfId="40" applyBorder="1"/>
    <xf numFmtId="0" fontId="21" fillId="0" borderId="183" xfId="0" applyFont="1" applyBorder="1" applyAlignment="1">
      <alignment horizontal="left" vertical="center"/>
    </xf>
    <xf numFmtId="1" fontId="21" fillId="4" borderId="149" xfId="40" applyNumberFormat="1" applyFont="1" applyFill="1" applyBorder="1" applyAlignment="1">
      <alignment horizontal="center"/>
    </xf>
    <xf numFmtId="0" fontId="21" fillId="0" borderId="184" xfId="39" applyFont="1" applyBorder="1" applyAlignment="1" applyProtection="1">
      <alignment horizontal="center"/>
      <protection locked="0"/>
    </xf>
    <xf numFmtId="0" fontId="21" fillId="0" borderId="185" xfId="39" applyFont="1" applyBorder="1" applyAlignment="1" applyProtection="1">
      <alignment horizontal="center"/>
      <protection locked="0"/>
    </xf>
    <xf numFmtId="0" fontId="21" fillId="0" borderId="145" xfId="39" applyFont="1" applyBorder="1" applyAlignment="1" applyProtection="1">
      <alignment horizontal="center"/>
      <protection locked="0"/>
    </xf>
    <xf numFmtId="1" fontId="23" fillId="4" borderId="144" xfId="40" applyNumberFormat="1" applyFont="1" applyFill="1" applyBorder="1" applyAlignment="1">
      <alignment horizontal="left" vertical="center" shrinkToFit="1"/>
    </xf>
    <xf numFmtId="1" fontId="23" fillId="4" borderId="147" xfId="40" applyNumberFormat="1" applyFont="1" applyFill="1" applyBorder="1" applyAlignment="1">
      <alignment horizontal="left" vertical="center" shrinkToFit="1"/>
    </xf>
    <xf numFmtId="164" fontId="23" fillId="4" borderId="156" xfId="26" applyFont="1" applyFill="1" applyBorder="1" applyAlignment="1" applyProtection="1">
      <alignment horizontal="center" vertical="center"/>
    </xf>
    <xf numFmtId="0" fontId="21" fillId="0" borderId="157" xfId="40" applyFont="1" applyBorder="1" applyAlignment="1" applyProtection="1">
      <alignment horizontal="center" vertical="center"/>
      <protection locked="0"/>
    </xf>
    <xf numFmtId="0" fontId="21" fillId="25" borderId="142" xfId="40" applyFont="1" applyFill="1" applyBorder="1" applyAlignment="1">
      <alignment horizontal="center" vertical="center"/>
    </xf>
    <xf numFmtId="1" fontId="21" fillId="0" borderId="140" xfId="40" applyNumberFormat="1" applyFont="1" applyBorder="1" applyAlignment="1" applyProtection="1">
      <alignment horizontal="center"/>
      <protection locked="0"/>
    </xf>
    <xf numFmtId="0" fontId="30" fillId="0" borderId="148" xfId="40" applyFont="1" applyBorder="1"/>
    <xf numFmtId="0" fontId="21" fillId="0" borderId="176" xfId="40" applyFont="1" applyBorder="1"/>
    <xf numFmtId="0" fontId="21" fillId="0" borderId="186" xfId="40" applyFont="1" applyBorder="1"/>
    <xf numFmtId="0" fontId="23" fillId="4" borderId="143" xfId="40" applyFont="1" applyFill="1" applyBorder="1" applyAlignment="1">
      <alignment horizontal="center" textRotation="90"/>
    </xf>
    <xf numFmtId="0" fontId="23" fillId="4" borderId="143" xfId="40" applyFont="1" applyFill="1" applyBorder="1" applyAlignment="1">
      <alignment horizontal="center" textRotation="90" wrapText="1"/>
    </xf>
    <xf numFmtId="0" fontId="26" fillId="4" borderId="193" xfId="40" applyFont="1" applyFill="1" applyBorder="1" applyAlignment="1">
      <alignment horizontal="center"/>
    </xf>
    <xf numFmtId="0" fontId="27" fillId="4" borderId="194" xfId="40" applyFont="1" applyFill="1" applyBorder="1"/>
    <xf numFmtId="0" fontId="26" fillId="25" borderId="195" xfId="45" applyFont="1" applyFill="1" applyBorder="1" applyAlignment="1">
      <alignment horizontal="center"/>
    </xf>
    <xf numFmtId="0" fontId="26" fillId="4" borderId="188" xfId="40" applyFont="1" applyFill="1" applyBorder="1" applyAlignment="1">
      <alignment horizontal="center"/>
    </xf>
    <xf numFmtId="0" fontId="21" fillId="4" borderId="193" xfId="40" applyFont="1" applyFill="1" applyBorder="1"/>
    <xf numFmtId="0" fontId="21" fillId="4" borderId="196" xfId="40" applyFont="1" applyFill="1" applyBorder="1"/>
    <xf numFmtId="0" fontId="21" fillId="4" borderId="197" xfId="40" applyFont="1" applyFill="1" applyBorder="1"/>
    <xf numFmtId="0" fontId="21" fillId="0" borderId="151" xfId="40" applyFont="1" applyBorder="1" applyAlignment="1">
      <alignment wrapText="1"/>
    </xf>
    <xf numFmtId="0" fontId="21" fillId="0" borderId="148" xfId="40" applyFont="1" applyBorder="1"/>
    <xf numFmtId="0" fontId="21" fillId="0" borderId="149" xfId="39" applyFont="1" applyBorder="1" applyAlignment="1" applyProtection="1">
      <alignment horizontal="center"/>
      <protection locked="0"/>
    </xf>
    <xf numFmtId="0" fontId="21" fillId="0" borderId="151" xfId="40" applyFont="1" applyBorder="1"/>
    <xf numFmtId="0" fontId="21" fillId="0" borderId="198" xfId="40" applyFont="1" applyBorder="1" applyProtection="1">
      <protection locked="0"/>
    </xf>
    <xf numFmtId="0" fontId="27" fillId="4" borderId="199" xfId="40" applyFont="1" applyFill="1" applyBorder="1" applyAlignment="1">
      <alignment horizontal="center"/>
    </xf>
    <xf numFmtId="0" fontId="21" fillId="0" borderId="200" xfId="39" applyFont="1" applyBorder="1" applyAlignment="1" applyProtection="1">
      <alignment horizontal="center"/>
      <protection locked="0"/>
    </xf>
    <xf numFmtId="1" fontId="21" fillId="34" borderId="201" xfId="40" applyNumberFormat="1" applyFont="1" applyFill="1" applyBorder="1" applyAlignment="1">
      <alignment horizontal="center"/>
    </xf>
    <xf numFmtId="0" fontId="21" fillId="0" borderId="202" xfId="39" applyFont="1" applyBorder="1" applyAlignment="1" applyProtection="1">
      <alignment horizontal="center"/>
      <protection locked="0"/>
    </xf>
    <xf numFmtId="1" fontId="21" fillId="4" borderId="201" xfId="40" applyNumberFormat="1" applyFont="1" applyFill="1" applyBorder="1" applyAlignment="1">
      <alignment horizontal="center"/>
    </xf>
    <xf numFmtId="0" fontId="21" fillId="0" borderId="203" xfId="39" applyFont="1" applyBorder="1" applyAlignment="1" applyProtection="1">
      <alignment horizontal="center"/>
      <protection locked="0"/>
    </xf>
    <xf numFmtId="0" fontId="21" fillId="0" borderId="201" xfId="39" applyFont="1" applyBorder="1" applyAlignment="1" applyProtection="1">
      <alignment horizontal="center"/>
      <protection locked="0"/>
    </xf>
    <xf numFmtId="0" fontId="21" fillId="4" borderId="201" xfId="40" applyFont="1" applyFill="1" applyBorder="1"/>
    <xf numFmtId="0" fontId="21" fillId="0" borderId="204" xfId="40" applyFont="1" applyBorder="1"/>
    <xf numFmtId="1" fontId="21" fillId="34" borderId="149" xfId="40" applyNumberFormat="1" applyFont="1" applyFill="1" applyBorder="1" applyAlignment="1">
      <alignment horizontal="center"/>
    </xf>
    <xf numFmtId="0" fontId="21" fillId="0" borderId="152" xfId="45" applyFont="1" applyBorder="1" applyProtection="1">
      <protection locked="0"/>
    </xf>
    <xf numFmtId="0" fontId="21" fillId="4" borderId="191" xfId="0" applyFont="1" applyFill="1" applyBorder="1" applyAlignment="1">
      <alignment horizontal="center" vertical="center" wrapText="1"/>
    </xf>
    <xf numFmtId="0" fontId="21" fillId="4" borderId="185" xfId="0" applyFont="1" applyFill="1" applyBorder="1" applyAlignment="1">
      <alignment horizontal="center" vertical="center" wrapText="1"/>
    </xf>
    <xf numFmtId="0" fontId="21" fillId="4" borderId="192" xfId="0" applyFont="1" applyFill="1" applyBorder="1" applyAlignment="1">
      <alignment horizontal="center" vertical="center" wrapText="1"/>
    </xf>
    <xf numFmtId="0" fontId="21" fillId="31" borderId="152" xfId="45" applyFont="1" applyFill="1" applyBorder="1" applyProtection="1">
      <protection locked="0"/>
    </xf>
    <xf numFmtId="0" fontId="21" fillId="31" borderId="147" xfId="39" applyFont="1" applyFill="1" applyBorder="1" applyAlignment="1" applyProtection="1">
      <alignment horizontal="center"/>
      <protection locked="0"/>
    </xf>
    <xf numFmtId="0" fontId="21" fillId="4" borderId="149" xfId="40" applyFont="1" applyFill="1" applyBorder="1" applyAlignment="1">
      <alignment horizontal="center"/>
    </xf>
    <xf numFmtId="0" fontId="16" fillId="31" borderId="149" xfId="40" applyFill="1" applyBorder="1"/>
    <xf numFmtId="0" fontId="21" fillId="0" borderId="205" xfId="40" applyFont="1" applyBorder="1"/>
    <xf numFmtId="0" fontId="21" fillId="0" borderId="206" xfId="40" applyFont="1" applyBorder="1"/>
    <xf numFmtId="0" fontId="21" fillId="4" borderId="207" xfId="40" applyFont="1" applyFill="1" applyBorder="1" applyAlignment="1">
      <alignment horizontal="left" vertical="center" wrapText="1"/>
    </xf>
    <xf numFmtId="0" fontId="21" fillId="4" borderId="208" xfId="40" applyFont="1" applyFill="1" applyBorder="1" applyAlignment="1">
      <alignment horizontal="center"/>
    </xf>
    <xf numFmtId="0" fontId="23" fillId="4" borderId="209" xfId="40" applyFont="1" applyFill="1" applyBorder="1" applyAlignment="1">
      <alignment horizontal="center"/>
    </xf>
    <xf numFmtId="1" fontId="23" fillId="4" borderId="208" xfId="40" applyNumberFormat="1" applyFont="1" applyFill="1" applyBorder="1" applyAlignment="1">
      <alignment horizontal="center"/>
    </xf>
    <xf numFmtId="1" fontId="23" fillId="4" borderId="210" xfId="40" applyNumberFormat="1" applyFont="1" applyFill="1" applyBorder="1" applyAlignment="1">
      <alignment horizontal="center"/>
    </xf>
    <xf numFmtId="0" fontId="23" fillId="4" borderId="211" xfId="40" applyFont="1" applyFill="1" applyBorder="1" applyAlignment="1">
      <alignment horizontal="center"/>
    </xf>
    <xf numFmtId="1" fontId="23" fillId="4" borderId="212" xfId="40" applyNumberFormat="1" applyFont="1" applyFill="1" applyBorder="1" applyAlignment="1">
      <alignment horizontal="center"/>
    </xf>
    <xf numFmtId="1" fontId="21" fillId="4" borderId="208" xfId="40" applyNumberFormat="1" applyFont="1" applyFill="1" applyBorder="1" applyAlignment="1">
      <alignment horizontal="center"/>
    </xf>
    <xf numFmtId="1" fontId="23" fillId="4" borderId="213" xfId="40" applyNumberFormat="1" applyFont="1" applyFill="1" applyBorder="1" applyAlignment="1">
      <alignment horizontal="center"/>
    </xf>
    <xf numFmtId="1" fontId="23" fillId="4" borderId="207" xfId="40" applyNumberFormat="1" applyFont="1" applyFill="1" applyBorder="1" applyAlignment="1">
      <alignment horizontal="center"/>
    </xf>
    <xf numFmtId="0" fontId="31" fillId="24" borderId="207" xfId="40" applyFont="1" applyFill="1" applyBorder="1" applyAlignment="1">
      <alignment horizontal="left" vertical="center" wrapText="1"/>
    </xf>
    <xf numFmtId="0" fontId="31" fillId="24" borderId="208" xfId="40" applyFont="1" applyFill="1" applyBorder="1" applyAlignment="1">
      <alignment horizontal="center"/>
    </xf>
    <xf numFmtId="0" fontId="25" fillId="29" borderId="210" xfId="40" applyFont="1" applyFill="1" applyBorder="1" applyAlignment="1">
      <alignment horizontal="center" vertical="center"/>
    </xf>
    <xf numFmtId="1" fontId="23" fillId="29" borderId="208" xfId="0" applyNumberFormat="1" applyFont="1" applyFill="1" applyBorder="1" applyAlignment="1">
      <alignment horizontal="center" vertical="center"/>
    </xf>
    <xf numFmtId="0" fontId="23" fillId="30" borderId="214" xfId="40" applyFont="1" applyFill="1" applyBorder="1" applyAlignment="1">
      <alignment horizontal="center" vertical="center"/>
    </xf>
    <xf numFmtId="1" fontId="23" fillId="29" borderId="213" xfId="0" applyNumberFormat="1" applyFont="1" applyFill="1" applyBorder="1" applyAlignment="1">
      <alignment horizontal="center" vertical="center"/>
    </xf>
    <xf numFmtId="0" fontId="23" fillId="4" borderId="207" xfId="40" applyFont="1" applyFill="1" applyBorder="1" applyAlignment="1">
      <alignment horizontal="center"/>
    </xf>
    <xf numFmtId="0" fontId="24" fillId="4" borderId="210" xfId="40" applyFont="1" applyFill="1" applyBorder="1" applyAlignment="1">
      <alignment horizontal="center"/>
    </xf>
    <xf numFmtId="0" fontId="16" fillId="28" borderId="151" xfId="40" applyFill="1" applyBorder="1"/>
    <xf numFmtId="0" fontId="16" fillId="28" borderId="148" xfId="40" applyFill="1" applyBorder="1"/>
    <xf numFmtId="0" fontId="21" fillId="33" borderId="152" xfId="0" applyFont="1" applyFill="1" applyBorder="1" applyAlignment="1">
      <alignment vertical="center" wrapText="1"/>
    </xf>
    <xf numFmtId="0" fontId="21" fillId="0" borderId="217" xfId="39" applyFont="1" applyBorder="1" applyAlignment="1" applyProtection="1">
      <alignment horizontal="center"/>
      <protection locked="0"/>
    </xf>
    <xf numFmtId="1" fontId="23" fillId="4" borderId="218" xfId="40" applyNumberFormat="1" applyFont="1" applyFill="1" applyBorder="1" applyAlignment="1">
      <alignment horizontal="left" vertical="center" shrinkToFit="1"/>
    </xf>
    <xf numFmtId="0" fontId="30" fillId="25" borderId="148" xfId="40" applyFont="1" applyFill="1" applyBorder="1" applyAlignment="1">
      <alignment horizontal="center"/>
    </xf>
    <xf numFmtId="0" fontId="21" fillId="0" borderId="152" xfId="0" applyFont="1" applyBorder="1" applyAlignment="1">
      <alignment vertical="center" wrapText="1"/>
    </xf>
    <xf numFmtId="0" fontId="21" fillId="0" borderId="183" xfId="0" applyFont="1" applyBorder="1" applyAlignment="1">
      <alignment vertical="center" wrapText="1"/>
    </xf>
    <xf numFmtId="1" fontId="23" fillId="4" borderId="218" xfId="40" applyNumberFormat="1" applyFont="1" applyFill="1" applyBorder="1" applyAlignment="1">
      <alignment horizontal="center" vertical="center" shrinkToFit="1"/>
    </xf>
    <xf numFmtId="1" fontId="23" fillId="4" borderId="144" xfId="40" applyNumberFormat="1" applyFont="1" applyFill="1" applyBorder="1" applyAlignment="1">
      <alignment horizontal="center" vertical="center" shrinkToFit="1"/>
    </xf>
    <xf numFmtId="1" fontId="23" fillId="4" borderId="147" xfId="40" applyNumberFormat="1" applyFont="1" applyFill="1" applyBorder="1" applyAlignment="1">
      <alignment horizontal="center" vertical="center" shrinkToFit="1"/>
    </xf>
    <xf numFmtId="0" fontId="21" fillId="34" borderId="151" xfId="40" applyFont="1" applyFill="1" applyBorder="1" applyAlignment="1">
      <alignment horizontal="center"/>
    </xf>
    <xf numFmtId="0" fontId="21" fillId="31" borderId="219" xfId="39" applyFont="1" applyFill="1" applyBorder="1" applyAlignment="1" applyProtection="1">
      <alignment horizontal="center"/>
      <protection locked="0"/>
    </xf>
    <xf numFmtId="0" fontId="21" fillId="31" borderId="144" xfId="39" applyFont="1" applyFill="1" applyBorder="1" applyAlignment="1" applyProtection="1">
      <alignment horizontal="center"/>
      <protection locked="0"/>
    </xf>
    <xf numFmtId="0" fontId="30" fillId="25" borderId="148" xfId="40" applyFont="1" applyFill="1" applyBorder="1" applyAlignment="1">
      <alignment horizontal="center" vertical="center"/>
    </xf>
    <xf numFmtId="0" fontId="21" fillId="0" borderId="219" xfId="39" applyFont="1" applyBorder="1" applyAlignment="1" applyProtection="1">
      <alignment horizontal="center"/>
      <protection locked="0"/>
    </xf>
    <xf numFmtId="0" fontId="21" fillId="0" borderId="219" xfId="39" applyFont="1" applyBorder="1" applyAlignment="1" applyProtection="1">
      <alignment horizontal="center" vertical="center"/>
      <protection locked="0"/>
    </xf>
    <xf numFmtId="1" fontId="21" fillId="35" borderId="149" xfId="40" applyNumberFormat="1" applyFont="1" applyFill="1" applyBorder="1" applyAlignment="1">
      <alignment horizontal="center" vertical="center"/>
    </xf>
    <xf numFmtId="0" fontId="21" fillId="0" borderId="147" xfId="39" applyFont="1" applyBorder="1" applyAlignment="1" applyProtection="1">
      <alignment horizontal="center" vertical="center"/>
      <protection locked="0"/>
    </xf>
    <xf numFmtId="0" fontId="21" fillId="0" borderId="139" xfId="39" applyFont="1" applyBorder="1" applyAlignment="1" applyProtection="1">
      <alignment horizontal="center" vertical="center"/>
      <protection locked="0"/>
    </xf>
    <xf numFmtId="0" fontId="21" fillId="31" borderId="183" xfId="0" applyFont="1" applyFill="1" applyBorder="1" applyAlignment="1">
      <alignment horizontal="left" vertical="center"/>
    </xf>
    <xf numFmtId="1" fontId="21" fillId="35" borderId="149" xfId="40" applyNumberFormat="1" applyFont="1" applyFill="1" applyBorder="1" applyAlignment="1">
      <alignment horizontal="center"/>
    </xf>
    <xf numFmtId="0" fontId="30" fillId="0" borderId="148" xfId="40" applyFont="1" applyBorder="1" applyAlignment="1">
      <alignment shrinkToFit="1"/>
    </xf>
    <xf numFmtId="0" fontId="21" fillId="0" borderId="220" xfId="39" applyFont="1" applyBorder="1" applyAlignment="1" applyProtection="1">
      <alignment horizontal="center"/>
      <protection locked="0"/>
    </xf>
    <xf numFmtId="0" fontId="21" fillId="4" borderId="201" xfId="0" applyFont="1" applyFill="1" applyBorder="1" applyAlignment="1">
      <alignment horizontal="center" vertical="center" wrapText="1"/>
    </xf>
    <xf numFmtId="0" fontId="21" fillId="0" borderId="201" xfId="0" applyFont="1" applyBorder="1" applyAlignment="1" applyProtection="1">
      <alignment horizontal="left" vertical="center" wrapText="1"/>
      <protection locked="0"/>
    </xf>
    <xf numFmtId="1" fontId="21" fillId="0" borderId="186" xfId="40" applyNumberFormat="1" applyFont="1" applyBorder="1" applyAlignment="1" applyProtection="1">
      <alignment horizontal="center"/>
      <protection locked="0"/>
    </xf>
    <xf numFmtId="0" fontId="21" fillId="0" borderId="186" xfId="40" applyFont="1" applyBorder="1" applyAlignment="1" applyProtection="1">
      <alignment horizontal="center"/>
      <protection locked="0"/>
    </xf>
    <xf numFmtId="0" fontId="21" fillId="0" borderId="221" xfId="0" applyFont="1" applyBorder="1" applyAlignment="1" applyProtection="1">
      <alignment horizontal="left" vertical="center" wrapText="1"/>
      <protection locked="0"/>
    </xf>
    <xf numFmtId="0" fontId="21" fillId="4" borderId="222" xfId="40" applyFont="1" applyFill="1" applyBorder="1" applyAlignment="1">
      <alignment horizontal="center"/>
    </xf>
    <xf numFmtId="0" fontId="30" fillId="4" borderId="149" xfId="40" applyFont="1" applyFill="1" applyBorder="1" applyAlignment="1">
      <alignment horizontal="center"/>
    </xf>
    <xf numFmtId="1" fontId="21" fillId="4" borderId="218" xfId="40" applyNumberFormat="1" applyFont="1" applyFill="1" applyBorder="1" applyAlignment="1">
      <alignment horizontal="center"/>
    </xf>
    <xf numFmtId="0" fontId="21" fillId="4" borderId="222" xfId="40" applyFont="1" applyFill="1" applyBorder="1" applyAlignment="1">
      <alignment horizontal="left"/>
    </xf>
    <xf numFmtId="0" fontId="28" fillId="4" borderId="149" xfId="40" applyFont="1" applyFill="1" applyBorder="1"/>
    <xf numFmtId="0" fontId="21" fillId="4" borderId="218" xfId="40" applyFont="1" applyFill="1" applyBorder="1"/>
    <xf numFmtId="0" fontId="30" fillId="4" borderId="138" xfId="40" applyFont="1" applyFill="1" applyBorder="1" applyAlignment="1">
      <alignment horizontal="center"/>
    </xf>
    <xf numFmtId="0" fontId="21" fillId="4" borderId="138" xfId="40" applyFont="1" applyFill="1" applyBorder="1"/>
    <xf numFmtId="0" fontId="21" fillId="4" borderId="223" xfId="40" applyFont="1" applyFill="1" applyBorder="1" applyAlignment="1">
      <alignment horizontal="left"/>
    </xf>
    <xf numFmtId="0" fontId="30" fillId="4" borderId="224" xfId="40" applyFont="1" applyFill="1" applyBorder="1" applyAlignment="1">
      <alignment horizontal="center"/>
    </xf>
    <xf numFmtId="0" fontId="21" fillId="4" borderId="224" xfId="40" applyFont="1" applyFill="1" applyBorder="1"/>
    <xf numFmtId="1" fontId="21" fillId="4" borderId="225" xfId="40" applyNumberFormat="1" applyFont="1" applyFill="1" applyBorder="1" applyAlignment="1">
      <alignment horizontal="center"/>
    </xf>
    <xf numFmtId="1" fontId="21" fillId="4" borderId="226" xfId="40" applyNumberFormat="1" applyFont="1" applyFill="1" applyBorder="1" applyAlignment="1">
      <alignment horizontal="center"/>
    </xf>
    <xf numFmtId="1" fontId="21" fillId="4" borderId="227" xfId="40" applyNumberFormat="1" applyFont="1" applyFill="1" applyBorder="1" applyAlignment="1">
      <alignment horizontal="center"/>
    </xf>
    <xf numFmtId="1" fontId="21" fillId="4" borderId="228" xfId="40" applyNumberFormat="1" applyFont="1" applyFill="1" applyBorder="1" applyAlignment="1">
      <alignment horizontal="center"/>
    </xf>
    <xf numFmtId="1" fontId="21" fillId="4" borderId="229" xfId="40" applyNumberFormat="1" applyFont="1" applyFill="1" applyBorder="1" applyAlignment="1">
      <alignment horizontal="center"/>
    </xf>
    <xf numFmtId="1" fontId="21" fillId="4" borderId="230" xfId="40" applyNumberFormat="1" applyFont="1" applyFill="1" applyBorder="1"/>
    <xf numFmtId="0" fontId="26" fillId="25" borderId="204" xfId="45" applyFont="1" applyFill="1" applyBorder="1" applyAlignment="1">
      <alignment horizontal="center"/>
    </xf>
    <xf numFmtId="1" fontId="41" fillId="25" borderId="234" xfId="45" applyNumberFormat="1" applyFont="1" applyFill="1" applyBorder="1" applyAlignment="1">
      <alignment horizontal="center"/>
    </xf>
    <xf numFmtId="1" fontId="26" fillId="25" borderId="234" xfId="45" applyNumberFormat="1" applyFont="1" applyFill="1" applyBorder="1" applyAlignment="1">
      <alignment horizontal="center"/>
    </xf>
    <xf numFmtId="0" fontId="26" fillId="25" borderId="234" xfId="45" applyFont="1" applyFill="1" applyBorder="1"/>
    <xf numFmtId="0" fontId="21" fillId="37" borderId="152" xfId="40" applyFont="1" applyFill="1" applyBorder="1"/>
    <xf numFmtId="1" fontId="21" fillId="0" borderId="233" xfId="40" applyNumberFormat="1" applyFont="1" applyBorder="1" applyAlignment="1" applyProtection="1">
      <alignment horizontal="center"/>
      <protection locked="0"/>
    </xf>
    <xf numFmtId="1" fontId="21" fillId="0" borderId="148" xfId="40" applyNumberFormat="1" applyFont="1" applyBorder="1" applyAlignment="1" applyProtection="1">
      <alignment horizontal="center"/>
      <protection locked="0"/>
    </xf>
    <xf numFmtId="0" fontId="21" fillId="0" borderId="153" xfId="40" applyFont="1" applyBorder="1" applyAlignment="1" applyProtection="1">
      <alignment horizontal="center"/>
      <protection locked="0"/>
    </xf>
    <xf numFmtId="0" fontId="21" fillId="37" borderId="136" xfId="0" applyFont="1" applyFill="1" applyBorder="1"/>
    <xf numFmtId="1" fontId="21" fillId="31" borderId="140" xfId="40" applyNumberFormat="1" applyFont="1" applyFill="1" applyBorder="1" applyAlignment="1" applyProtection="1">
      <alignment horizontal="center"/>
      <protection locked="0"/>
    </xf>
    <xf numFmtId="0" fontId="21" fillId="31" borderId="157" xfId="40" applyFont="1" applyFill="1" applyBorder="1" applyAlignment="1" applyProtection="1">
      <alignment horizontal="center"/>
      <protection locked="0"/>
    </xf>
    <xf numFmtId="0" fontId="21" fillId="37" borderId="136" xfId="0" applyFont="1" applyFill="1" applyBorder="1" applyAlignment="1">
      <alignment horizontal="left"/>
    </xf>
    <xf numFmtId="0" fontId="21" fillId="0" borderId="159" xfId="40" applyFont="1" applyBorder="1" applyAlignment="1" applyProtection="1">
      <alignment horizontal="center" shrinkToFit="1"/>
      <protection locked="0"/>
    </xf>
    <xf numFmtId="0" fontId="21" fillId="37" borderId="198" xfId="0" applyFont="1" applyFill="1" applyBorder="1" applyAlignment="1">
      <alignment horizontal="left" vertical="center" wrapText="1"/>
    </xf>
    <xf numFmtId="0" fontId="21" fillId="0" borderId="157" xfId="40" applyFont="1" applyBorder="1" applyAlignment="1" applyProtection="1">
      <alignment horizontal="center"/>
      <protection locked="0"/>
    </xf>
    <xf numFmtId="0" fontId="21" fillId="25" borderId="142" xfId="40" applyFont="1" applyFill="1" applyBorder="1" applyAlignment="1">
      <alignment horizontal="center"/>
    </xf>
    <xf numFmtId="0" fontId="21" fillId="37" borderId="198" xfId="0" applyFont="1" applyFill="1" applyBorder="1" applyAlignment="1">
      <alignment horizontal="left"/>
    </xf>
    <xf numFmtId="1" fontId="21" fillId="0" borderId="235" xfId="0" applyNumberFormat="1" applyFont="1" applyBorder="1" applyAlignment="1" applyProtection="1">
      <alignment horizontal="center"/>
      <protection locked="0"/>
    </xf>
    <xf numFmtId="0" fontId="21" fillId="0" borderId="136" xfId="40" applyFont="1" applyBorder="1" applyAlignment="1" applyProtection="1">
      <alignment horizontal="center"/>
      <protection locked="0"/>
    </xf>
    <xf numFmtId="0" fontId="21" fillId="31" borderId="221" xfId="40" applyFont="1" applyFill="1" applyBorder="1"/>
    <xf numFmtId="0" fontId="21" fillId="25" borderId="236" xfId="45" applyFont="1" applyFill="1" applyBorder="1" applyAlignment="1">
      <alignment horizontal="center"/>
    </xf>
    <xf numFmtId="0" fontId="24" fillId="25" borderId="183" xfId="45" applyFont="1" applyFill="1" applyBorder="1" applyAlignment="1">
      <alignment horizontal="center"/>
    </xf>
    <xf numFmtId="0" fontId="29" fillId="0" borderId="239" xfId="40" applyFont="1" applyBorder="1"/>
    <xf numFmtId="0" fontId="21" fillId="25" borderId="239" xfId="40" applyFont="1" applyFill="1" applyBorder="1" applyAlignment="1">
      <alignment horizontal="center"/>
    </xf>
    <xf numFmtId="0" fontId="21" fillId="0" borderId="240" xfId="39" applyFont="1" applyBorder="1" applyAlignment="1" applyProtection="1">
      <alignment horizontal="center"/>
      <protection locked="0"/>
    </xf>
    <xf numFmtId="0" fontId="21" fillId="0" borderId="241" xfId="39" applyFont="1" applyBorder="1" applyAlignment="1" applyProtection="1">
      <alignment horizontal="center"/>
      <protection locked="0"/>
    </xf>
    <xf numFmtId="1" fontId="21" fillId="4" borderId="242" xfId="40" applyNumberFormat="1" applyFont="1" applyFill="1" applyBorder="1" applyAlignment="1">
      <alignment horizontal="center"/>
    </xf>
    <xf numFmtId="1" fontId="21" fillId="4" borderId="242" xfId="40" applyNumberFormat="1" applyFont="1" applyFill="1" applyBorder="1" applyAlignment="1">
      <alignment horizontal="center" vertical="center"/>
    </xf>
    <xf numFmtId="1" fontId="21" fillId="4" borderId="243" xfId="40" applyNumberFormat="1" applyFont="1" applyFill="1" applyBorder="1" applyAlignment="1">
      <alignment horizontal="center"/>
    </xf>
    <xf numFmtId="0" fontId="21" fillId="25" borderId="244" xfId="45" applyFont="1" applyFill="1" applyBorder="1" applyAlignment="1">
      <alignment horizontal="center"/>
    </xf>
    <xf numFmtId="1" fontId="21" fillId="4" borderId="237" xfId="40" applyNumberFormat="1" applyFont="1" applyFill="1" applyBorder="1" applyAlignment="1">
      <alignment horizontal="center" vertical="center" shrinkToFit="1"/>
    </xf>
    <xf numFmtId="0" fontId="35" fillId="25" borderId="231" xfId="45" applyFill="1" applyBorder="1"/>
    <xf numFmtId="0" fontId="35" fillId="25" borderId="246" xfId="45" applyFill="1" applyBorder="1"/>
    <xf numFmtId="0" fontId="21" fillId="37" borderId="221" xfId="40" applyFont="1" applyFill="1" applyBorder="1"/>
    <xf numFmtId="0" fontId="52" fillId="0" borderId="186" xfId="40" applyFont="1" applyBorder="1" applyAlignment="1" applyProtection="1">
      <alignment horizontal="center"/>
      <protection locked="0"/>
    </xf>
    <xf numFmtId="0" fontId="21" fillId="0" borderId="248" xfId="39" applyFont="1" applyBorder="1" applyAlignment="1" applyProtection="1">
      <alignment horizontal="center"/>
      <protection locked="0"/>
    </xf>
    <xf numFmtId="0" fontId="21" fillId="0" borderId="249" xfId="39" applyFont="1" applyBorder="1" applyAlignment="1" applyProtection="1">
      <alignment horizontal="center"/>
      <protection locked="0"/>
    </xf>
    <xf numFmtId="0" fontId="21" fillId="0" borderId="221" xfId="40" applyFont="1" applyBorder="1"/>
    <xf numFmtId="0" fontId="35" fillId="25" borderId="232" xfId="45" applyFill="1" applyBorder="1"/>
    <xf numFmtId="0" fontId="16" fillId="0" borderId="252" xfId="50" applyBorder="1" applyAlignment="1">
      <alignment vertical="center"/>
    </xf>
    <xf numFmtId="0" fontId="47" fillId="0" borderId="256" xfId="50" applyFont="1" applyBorder="1" applyAlignment="1">
      <alignment horizontal="center" vertical="center"/>
    </xf>
    <xf numFmtId="0" fontId="47" fillId="0" borderId="257" xfId="50" applyFont="1" applyBorder="1" applyAlignment="1">
      <alignment horizontal="center" vertical="center"/>
    </xf>
    <xf numFmtId="0" fontId="46" fillId="0" borderId="248" xfId="50" applyFont="1" applyBorder="1" applyAlignment="1" applyProtection="1">
      <alignment horizontal="center" wrapText="1"/>
      <protection locked="0"/>
    </xf>
    <xf numFmtId="0" fontId="46" fillId="0" borderId="201" xfId="50" applyFont="1" applyBorder="1" applyAlignment="1" applyProtection="1">
      <alignment horizontal="left" vertical="center"/>
      <protection locked="0"/>
    </xf>
    <xf numFmtId="0" fontId="46" fillId="0" borderId="248" xfId="50" applyFont="1" applyBorder="1" applyAlignment="1" applyProtection="1">
      <alignment horizontal="center"/>
      <protection locked="0"/>
    </xf>
    <xf numFmtId="0" fontId="46" fillId="0" borderId="198" xfId="50" applyFont="1" applyBorder="1" applyAlignment="1">
      <alignment vertical="center"/>
    </xf>
    <xf numFmtId="0" fontId="46" fillId="0" borderId="258" xfId="50" applyFont="1" applyBorder="1" applyAlignment="1" applyProtection="1">
      <alignment horizontal="center" vertical="center"/>
      <protection locked="0"/>
    </xf>
    <xf numFmtId="0" fontId="46" fillId="0" borderId="248" xfId="0" applyFont="1" applyBorder="1" applyAlignment="1">
      <alignment vertical="center" wrapText="1"/>
    </xf>
    <xf numFmtId="0" fontId="46" fillId="0" borderId="260" xfId="50" applyFont="1" applyBorder="1" applyAlignment="1" applyProtection="1">
      <alignment horizontal="center" vertical="center"/>
      <protection locked="0"/>
    </xf>
    <xf numFmtId="0" fontId="46" fillId="0" borderId="261" xfId="0" applyFont="1" applyBorder="1" applyAlignment="1">
      <alignment horizontal="center" vertical="center" wrapText="1"/>
    </xf>
    <xf numFmtId="0" fontId="46" fillId="0" borderId="201" xfId="50" applyFont="1" applyBorder="1" applyAlignment="1" applyProtection="1">
      <alignment horizontal="center" vertical="center"/>
      <protection locked="0"/>
    </xf>
    <xf numFmtId="0" fontId="46" fillId="0" borderId="233" xfId="50" applyFont="1" applyBorder="1" applyAlignment="1" applyProtection="1">
      <alignment horizontal="center" vertical="center"/>
      <protection locked="0"/>
    </xf>
    <xf numFmtId="0" fontId="46" fillId="0" borderId="136" xfId="38" applyFont="1" applyBorder="1"/>
    <xf numFmtId="0" fontId="46" fillId="0" borderId="198" xfId="38" applyFont="1" applyBorder="1"/>
    <xf numFmtId="0" fontId="46" fillId="0" borderId="136" xfId="50" applyFont="1" applyBorder="1"/>
    <xf numFmtId="0" fontId="46" fillId="0" borderId="201" xfId="50" applyFont="1" applyBorder="1" applyAlignment="1" applyProtection="1">
      <alignment horizontal="left" vertical="center" wrapText="1"/>
      <protection locked="0"/>
    </xf>
    <xf numFmtId="0" fontId="46" fillId="0" borderId="265" xfId="50" applyFont="1" applyBorder="1" applyAlignment="1" applyProtection="1">
      <alignment horizontal="center" vertical="center"/>
      <protection locked="0"/>
    </xf>
    <xf numFmtId="1" fontId="23" fillId="25" borderId="231" xfId="45" applyNumberFormat="1" applyFont="1" applyFill="1" applyBorder="1" applyAlignment="1">
      <alignment horizontal="center" vertical="center"/>
    </xf>
    <xf numFmtId="0" fontId="21" fillId="37" borderId="152" xfId="0" applyFont="1" applyFill="1" applyBorder="1"/>
    <xf numFmtId="0" fontId="21" fillId="0" borderId="251" xfId="39" applyFont="1" applyBorder="1" applyAlignment="1" applyProtection="1">
      <alignment horizontal="center"/>
      <protection locked="0"/>
    </xf>
    <xf numFmtId="1" fontId="21" fillId="4" borderId="248" xfId="40" applyNumberFormat="1" applyFont="1" applyFill="1" applyBorder="1" applyAlignment="1">
      <alignment horizontal="center"/>
    </xf>
    <xf numFmtId="0" fontId="21" fillId="0" borderId="250" xfId="39" applyFont="1" applyBorder="1" applyAlignment="1" applyProtection="1">
      <alignment horizontal="center"/>
      <protection locked="0"/>
    </xf>
    <xf numFmtId="1" fontId="21" fillId="4" borderId="251" xfId="40" applyNumberFormat="1" applyFont="1" applyFill="1" applyBorder="1" applyAlignment="1">
      <alignment horizontal="center"/>
    </xf>
    <xf numFmtId="0" fontId="21" fillId="0" borderId="159" xfId="40" applyFont="1" applyBorder="1" applyAlignment="1" applyProtection="1">
      <alignment horizontal="center"/>
      <protection locked="0"/>
    </xf>
    <xf numFmtId="1" fontId="21" fillId="0" borderId="266" xfId="40" applyNumberFormat="1" applyFont="1" applyBorder="1" applyAlignment="1" applyProtection="1">
      <alignment horizontal="center"/>
      <protection locked="0"/>
    </xf>
    <xf numFmtId="1" fontId="21" fillId="0" borderId="251" xfId="39" applyNumberFormat="1" applyFont="1" applyBorder="1" applyAlignment="1" applyProtection="1">
      <alignment horizontal="center"/>
      <protection locked="0"/>
    </xf>
    <xf numFmtId="0" fontId="21" fillId="0" borderId="247" xfId="40" applyFont="1" applyBorder="1" applyAlignment="1" applyProtection="1">
      <alignment horizontal="center" shrinkToFit="1"/>
      <protection locked="0"/>
    </xf>
    <xf numFmtId="1" fontId="21" fillId="0" borderId="267" xfId="0" applyNumberFormat="1" applyFont="1" applyBorder="1" applyAlignment="1" applyProtection="1">
      <alignment horizontal="center"/>
      <protection locked="0"/>
    </xf>
    <xf numFmtId="1" fontId="21" fillId="4" borderId="268" xfId="40" applyNumberFormat="1" applyFont="1" applyFill="1" applyBorder="1" applyAlignment="1">
      <alignment horizontal="center"/>
    </xf>
    <xf numFmtId="1" fontId="21" fillId="0" borderId="268" xfId="40" applyNumberFormat="1" applyFont="1" applyBorder="1" applyAlignment="1" applyProtection="1">
      <alignment horizontal="center"/>
      <protection locked="0"/>
    </xf>
    <xf numFmtId="1" fontId="21" fillId="25" borderId="268" xfId="40" applyNumberFormat="1" applyFont="1" applyFill="1" applyBorder="1" applyAlignment="1">
      <alignment horizontal="center"/>
    </xf>
    <xf numFmtId="0" fontId="21" fillId="0" borderId="269" xfId="40" applyFont="1" applyBorder="1" applyAlignment="1" applyProtection="1">
      <alignment horizontal="center"/>
      <protection locked="0"/>
    </xf>
    <xf numFmtId="1" fontId="21" fillId="4" borderId="251" xfId="40" applyNumberFormat="1" applyFont="1" applyFill="1" applyBorder="1" applyAlignment="1">
      <alignment horizontal="center" vertical="center"/>
    </xf>
    <xf numFmtId="1" fontId="21" fillId="0" borderId="266" xfId="0" applyNumberFormat="1" applyFont="1" applyBorder="1" applyAlignment="1" applyProtection="1">
      <alignment horizontal="center"/>
      <protection locked="0"/>
    </xf>
    <xf numFmtId="1" fontId="21" fillId="0" borderId="270" xfId="40" applyNumberFormat="1" applyFont="1" applyBorder="1" applyAlignment="1" applyProtection="1">
      <alignment horizontal="center"/>
      <protection locked="0"/>
    </xf>
    <xf numFmtId="1" fontId="21" fillId="4" borderId="271" xfId="40" applyNumberFormat="1" applyFont="1" applyFill="1" applyBorder="1" applyAlignment="1">
      <alignment horizontal="center"/>
    </xf>
    <xf numFmtId="1" fontId="21" fillId="0" borderId="271" xfId="40" applyNumberFormat="1" applyFont="1" applyBorder="1" applyAlignment="1" applyProtection="1">
      <alignment horizontal="center"/>
      <protection locked="0"/>
    </xf>
    <xf numFmtId="0" fontId="21" fillId="0" borderId="271" xfId="40" applyFont="1" applyBorder="1" applyAlignment="1" applyProtection="1">
      <alignment horizontal="center"/>
      <protection locked="0"/>
    </xf>
    <xf numFmtId="0" fontId="21" fillId="0" borderId="272" xfId="40" applyFont="1" applyBorder="1" applyAlignment="1" applyProtection="1">
      <alignment horizontal="center"/>
      <protection locked="0"/>
    </xf>
    <xf numFmtId="0" fontId="21" fillId="0" borderId="273" xfId="40" applyFont="1" applyBorder="1" applyAlignment="1" applyProtection="1">
      <alignment horizontal="center"/>
      <protection locked="0"/>
    </xf>
    <xf numFmtId="1" fontId="21" fillId="0" borderId="273" xfId="40" applyNumberFormat="1" applyFont="1" applyBorder="1" applyAlignment="1" applyProtection="1">
      <alignment horizontal="center"/>
      <protection locked="0"/>
    </xf>
    <xf numFmtId="0" fontId="21" fillId="0" borderId="274" xfId="39" applyFont="1" applyBorder="1" applyAlignment="1" applyProtection="1">
      <alignment horizontal="center"/>
      <protection locked="0"/>
    </xf>
    <xf numFmtId="0" fontId="21" fillId="0" borderId="275" xfId="40" applyFont="1" applyBorder="1" applyAlignment="1" applyProtection="1">
      <alignment horizontal="center" shrinkToFit="1"/>
      <protection locked="0"/>
    </xf>
    <xf numFmtId="1" fontId="21" fillId="4" borderId="276" xfId="40" applyNumberFormat="1" applyFont="1" applyFill="1" applyBorder="1" applyAlignment="1">
      <alignment horizontal="center"/>
    </xf>
    <xf numFmtId="1" fontId="21" fillId="4" borderId="273" xfId="40" applyNumberFormat="1" applyFont="1" applyFill="1" applyBorder="1" applyAlignment="1">
      <alignment horizontal="center"/>
    </xf>
    <xf numFmtId="0" fontId="21" fillId="4" borderId="271" xfId="40" applyFont="1" applyFill="1" applyBorder="1" applyAlignment="1">
      <alignment horizontal="center"/>
    </xf>
    <xf numFmtId="1" fontId="21" fillId="4" borderId="277" xfId="40" applyNumberFormat="1" applyFont="1" applyFill="1" applyBorder="1" applyAlignment="1">
      <alignment horizontal="center" vertical="center" shrinkToFit="1"/>
    </xf>
    <xf numFmtId="0" fontId="16" fillId="0" borderId="231" xfId="40" applyBorder="1"/>
    <xf numFmtId="0" fontId="27" fillId="4" borderId="278" xfId="40" applyFont="1" applyFill="1" applyBorder="1"/>
    <xf numFmtId="0" fontId="26" fillId="4" borderId="279" xfId="40" applyFont="1" applyFill="1" applyBorder="1" applyAlignment="1">
      <alignment horizontal="center"/>
    </xf>
    <xf numFmtId="0" fontId="21" fillId="0" borderId="280" xfId="39" applyFont="1" applyBorder="1" applyAlignment="1" applyProtection="1">
      <alignment horizontal="center"/>
      <protection locked="0"/>
    </xf>
    <xf numFmtId="1" fontId="21" fillId="4" borderId="281" xfId="40" applyNumberFormat="1" applyFont="1" applyFill="1" applyBorder="1" applyAlignment="1">
      <alignment horizontal="center"/>
    </xf>
    <xf numFmtId="0" fontId="21" fillId="0" borderId="282" xfId="39" applyFont="1" applyBorder="1" applyAlignment="1" applyProtection="1">
      <alignment horizontal="center"/>
      <protection locked="0"/>
    </xf>
    <xf numFmtId="0" fontId="21" fillId="0" borderId="283" xfId="39" applyFont="1" applyBorder="1" applyAlignment="1" applyProtection="1">
      <alignment horizontal="center"/>
      <protection locked="0"/>
    </xf>
    <xf numFmtId="0" fontId="21" fillId="0" borderId="281" xfId="39" applyFont="1" applyBorder="1" applyAlignment="1" applyProtection="1">
      <alignment horizontal="center"/>
      <protection locked="0"/>
    </xf>
    <xf numFmtId="0" fontId="21" fillId="0" borderId="284" xfId="39" applyFont="1" applyBorder="1" applyAlignment="1" applyProtection="1">
      <alignment horizontal="center"/>
      <protection locked="0"/>
    </xf>
    <xf numFmtId="1" fontId="21" fillId="4" borderId="285" xfId="40" applyNumberFormat="1" applyFont="1" applyFill="1" applyBorder="1" applyAlignment="1">
      <alignment horizontal="center"/>
    </xf>
    <xf numFmtId="1" fontId="21" fillId="4" borderId="286" xfId="40" applyNumberFormat="1" applyFont="1" applyFill="1" applyBorder="1" applyAlignment="1">
      <alignment horizontal="center"/>
    </xf>
    <xf numFmtId="1" fontId="21" fillId="4" borderId="280" xfId="40" applyNumberFormat="1" applyFont="1" applyFill="1" applyBorder="1" applyAlignment="1">
      <alignment horizontal="center"/>
    </xf>
    <xf numFmtId="0" fontId="21" fillId="4" borderId="281" xfId="40" applyFont="1" applyFill="1" applyBorder="1" applyAlignment="1">
      <alignment horizontal="center"/>
    </xf>
    <xf numFmtId="1" fontId="21" fillId="4" borderId="287" xfId="40" applyNumberFormat="1" applyFont="1" applyFill="1" applyBorder="1" applyAlignment="1">
      <alignment horizontal="center" vertical="center" shrinkToFit="1"/>
    </xf>
    <xf numFmtId="0" fontId="21" fillId="31" borderId="288" xfId="40" applyFont="1" applyFill="1" applyBorder="1" applyAlignment="1" applyProtection="1">
      <alignment horizontal="center"/>
      <protection locked="0"/>
    </xf>
    <xf numFmtId="1" fontId="21" fillId="0" borderId="289" xfId="40" applyNumberFormat="1" applyFont="1" applyBorder="1" applyAlignment="1" applyProtection="1">
      <alignment horizontal="center"/>
      <protection locked="0"/>
    </xf>
    <xf numFmtId="1" fontId="21" fillId="4" borderId="290" xfId="40" applyNumberFormat="1" applyFont="1" applyFill="1" applyBorder="1" applyAlignment="1">
      <alignment horizontal="center"/>
    </xf>
    <xf numFmtId="1" fontId="21" fillId="0" borderId="291" xfId="40" applyNumberFormat="1" applyFont="1" applyBorder="1" applyAlignment="1" applyProtection="1">
      <alignment horizontal="center"/>
      <protection locked="0"/>
    </xf>
    <xf numFmtId="0" fontId="21" fillId="0" borderId="291" xfId="40" applyFont="1" applyBorder="1" applyAlignment="1" applyProtection="1">
      <alignment horizontal="center"/>
      <protection locked="0"/>
    </xf>
    <xf numFmtId="0" fontId="21" fillId="0" borderId="292" xfId="40" applyFont="1" applyBorder="1" applyAlignment="1" applyProtection="1">
      <alignment horizontal="center"/>
      <protection locked="0"/>
    </xf>
    <xf numFmtId="0" fontId="21" fillId="0" borderId="293" xfId="40" applyFont="1" applyBorder="1" applyAlignment="1" applyProtection="1">
      <alignment horizontal="center"/>
      <protection locked="0"/>
    </xf>
    <xf numFmtId="1" fontId="21" fillId="0" borderId="293" xfId="40" applyNumberFormat="1" applyFont="1" applyBorder="1" applyAlignment="1" applyProtection="1">
      <alignment horizontal="center"/>
      <protection locked="0"/>
    </xf>
    <xf numFmtId="0" fontId="21" fillId="0" borderId="294" xfId="40" applyFont="1" applyBorder="1" applyAlignment="1" applyProtection="1">
      <alignment horizontal="center"/>
      <protection locked="0"/>
    </xf>
    <xf numFmtId="0" fontId="21" fillId="0" borderId="290" xfId="40" applyFont="1" applyBorder="1" applyAlignment="1" applyProtection="1">
      <alignment horizontal="center"/>
      <protection locked="0"/>
    </xf>
    <xf numFmtId="0" fontId="21" fillId="0" borderId="295" xfId="40" applyFont="1" applyBorder="1" applyAlignment="1" applyProtection="1">
      <alignment horizontal="center"/>
      <protection locked="0"/>
    </xf>
    <xf numFmtId="1" fontId="21" fillId="4" borderId="296" xfId="40" applyNumberFormat="1" applyFont="1" applyFill="1" applyBorder="1" applyAlignment="1">
      <alignment horizontal="center"/>
    </xf>
    <xf numFmtId="1" fontId="21" fillId="4" borderId="291" xfId="40" applyNumberFormat="1" applyFont="1" applyFill="1" applyBorder="1" applyAlignment="1">
      <alignment horizontal="center"/>
    </xf>
    <xf numFmtId="1" fontId="21" fillId="4" borderId="297" xfId="40" applyNumberFormat="1" applyFont="1" applyFill="1" applyBorder="1" applyAlignment="1">
      <alignment horizontal="center"/>
    </xf>
    <xf numFmtId="1" fontId="21" fillId="4" borderId="298" xfId="40" applyNumberFormat="1" applyFont="1" applyFill="1" applyBorder="1" applyAlignment="1">
      <alignment horizontal="center"/>
    </xf>
    <xf numFmtId="0" fontId="21" fillId="4" borderId="290" xfId="40" applyFont="1" applyFill="1" applyBorder="1" applyAlignment="1">
      <alignment horizontal="center"/>
    </xf>
    <xf numFmtId="1" fontId="21" fillId="4" borderId="295" xfId="40" applyNumberFormat="1" applyFont="1" applyFill="1" applyBorder="1" applyAlignment="1">
      <alignment horizontal="center" vertical="center" shrinkToFit="1"/>
    </xf>
    <xf numFmtId="0" fontId="16" fillId="0" borderId="299" xfId="40" applyBorder="1"/>
    <xf numFmtId="0" fontId="16" fillId="0" borderId="300" xfId="40" applyBorder="1"/>
    <xf numFmtId="1" fontId="21" fillId="25" borderId="301" xfId="45" applyNumberFormat="1" applyFont="1" applyFill="1" applyBorder="1" applyAlignment="1">
      <alignment horizontal="center"/>
    </xf>
    <xf numFmtId="0" fontId="35" fillId="28" borderId="299" xfId="45" applyFill="1" applyBorder="1"/>
    <xf numFmtId="0" fontId="35" fillId="28" borderId="300" xfId="45" applyFill="1" applyBorder="1"/>
    <xf numFmtId="1" fontId="23" fillId="25" borderId="302" xfId="45" applyNumberFormat="1" applyFont="1" applyFill="1" applyBorder="1" applyAlignment="1">
      <alignment horizontal="center" vertical="center"/>
    </xf>
    <xf numFmtId="0" fontId="35" fillId="25" borderId="302" xfId="45" applyFill="1" applyBorder="1"/>
    <xf numFmtId="0" fontId="35" fillId="25" borderId="303" xfId="45" applyFill="1" applyBorder="1"/>
    <xf numFmtId="0" fontId="30" fillId="25" borderId="300" xfId="45" applyFont="1" applyFill="1" applyBorder="1" applyAlignment="1">
      <alignment horizontal="center"/>
    </xf>
    <xf numFmtId="0" fontId="21" fillId="25" borderId="300" xfId="45" applyFont="1" applyFill="1" applyBorder="1"/>
    <xf numFmtId="1" fontId="21" fillId="4" borderId="304" xfId="40" applyNumberFormat="1" applyFont="1" applyFill="1" applyBorder="1" applyAlignment="1">
      <alignment horizontal="center"/>
    </xf>
    <xf numFmtId="1" fontId="21" fillId="4" borderId="305" xfId="40" applyNumberFormat="1" applyFont="1" applyFill="1" applyBorder="1" applyAlignment="1">
      <alignment horizontal="center"/>
    </xf>
    <xf numFmtId="1" fontId="21" fillId="4" borderId="306" xfId="40" applyNumberFormat="1" applyFont="1" applyFill="1" applyBorder="1" applyAlignment="1">
      <alignment horizontal="center"/>
    </xf>
    <xf numFmtId="1" fontId="21" fillId="4" borderId="307" xfId="40" applyNumberFormat="1" applyFont="1" applyFill="1" applyBorder="1" applyAlignment="1">
      <alignment horizontal="center"/>
    </xf>
    <xf numFmtId="1" fontId="21" fillId="4" borderId="295" xfId="40" applyNumberFormat="1" applyFont="1" applyFill="1" applyBorder="1"/>
    <xf numFmtId="0" fontId="21" fillId="4" borderId="304" xfId="40" applyFont="1" applyFill="1" applyBorder="1"/>
    <xf numFmtId="0" fontId="21" fillId="4" borderId="305" xfId="40" applyFont="1" applyFill="1" applyBorder="1"/>
    <xf numFmtId="0" fontId="21" fillId="4" borderId="297" xfId="40" applyFont="1" applyFill="1" applyBorder="1"/>
    <xf numFmtId="0" fontId="21" fillId="4" borderId="307" xfId="40" applyFont="1" applyFill="1" applyBorder="1"/>
    <xf numFmtId="0" fontId="28" fillId="25" borderId="308" xfId="45" applyFont="1" applyFill="1" applyBorder="1"/>
    <xf numFmtId="0" fontId="21" fillId="25" borderId="308" xfId="45" applyFont="1" applyFill="1" applyBorder="1"/>
    <xf numFmtId="0" fontId="21" fillId="4" borderId="290" xfId="40" applyFont="1" applyFill="1" applyBorder="1"/>
    <xf numFmtId="1" fontId="21" fillId="4" borderId="309" xfId="40" applyNumberFormat="1" applyFont="1" applyFill="1" applyBorder="1" applyAlignment="1">
      <alignment horizontal="center"/>
    </xf>
    <xf numFmtId="1" fontId="21" fillId="4" borderId="310" xfId="40" applyNumberFormat="1" applyFont="1" applyFill="1" applyBorder="1" applyAlignment="1">
      <alignment horizontal="center"/>
    </xf>
    <xf numFmtId="1" fontId="21" fillId="4" borderId="293" xfId="40" applyNumberFormat="1" applyFont="1" applyFill="1" applyBorder="1" applyAlignment="1">
      <alignment horizontal="center"/>
    </xf>
    <xf numFmtId="0" fontId="21" fillId="4" borderId="311" xfId="40" applyFont="1" applyFill="1" applyBorder="1" applyAlignment="1">
      <alignment horizontal="left"/>
    </xf>
    <xf numFmtId="0" fontId="30" fillId="4" borderId="312" xfId="40" applyFont="1" applyFill="1" applyBorder="1" applyAlignment="1">
      <alignment horizontal="center"/>
    </xf>
    <xf numFmtId="0" fontId="21" fillId="4" borderId="312" xfId="40" applyFont="1" applyFill="1" applyBorder="1"/>
    <xf numFmtId="1" fontId="21" fillId="4" borderId="313" xfId="40" applyNumberFormat="1" applyFont="1" applyFill="1" applyBorder="1" applyAlignment="1">
      <alignment horizontal="center"/>
    </xf>
    <xf numFmtId="1" fontId="21" fillId="4" borderId="314" xfId="40" applyNumberFormat="1" applyFont="1" applyFill="1" applyBorder="1" applyAlignment="1">
      <alignment horizontal="center"/>
    </xf>
    <xf numFmtId="1" fontId="21" fillId="4" borderId="315" xfId="40" applyNumberFormat="1" applyFont="1" applyFill="1" applyBorder="1" applyAlignment="1">
      <alignment horizontal="center"/>
    </xf>
    <xf numFmtId="1" fontId="21" fillId="4" borderId="316" xfId="40" applyNumberFormat="1" applyFont="1" applyFill="1" applyBorder="1" applyAlignment="1">
      <alignment horizontal="center"/>
    </xf>
    <xf numFmtId="1" fontId="21" fillId="4" borderId="317" xfId="40" applyNumberFormat="1" applyFont="1" applyFill="1" applyBorder="1" applyAlignment="1">
      <alignment horizontal="center"/>
    </xf>
    <xf numFmtId="1" fontId="21" fillId="4" borderId="318" xfId="40" applyNumberFormat="1" applyFont="1" applyFill="1" applyBorder="1"/>
    <xf numFmtId="0" fontId="29" fillId="0" borderId="319" xfId="40" applyFont="1" applyBorder="1"/>
    <xf numFmtId="0" fontId="29" fillId="0" borderId="308" xfId="40" applyFont="1" applyBorder="1"/>
    <xf numFmtId="1" fontId="41" fillId="25" borderId="324" xfId="45" applyNumberFormat="1" applyFont="1" applyFill="1" applyBorder="1" applyAlignment="1">
      <alignment horizontal="center"/>
    </xf>
    <xf numFmtId="1" fontId="26" fillId="25" borderId="324" xfId="45" applyNumberFormat="1" applyFont="1" applyFill="1" applyBorder="1" applyAlignment="1">
      <alignment horizontal="center"/>
    </xf>
    <xf numFmtId="0" fontId="26" fillId="25" borderId="324" xfId="45" applyFont="1" applyFill="1" applyBorder="1"/>
    <xf numFmtId="0" fontId="34" fillId="0" borderId="319" xfId="40" applyFont="1" applyBorder="1"/>
    <xf numFmtId="0" fontId="34" fillId="0" borderId="308" xfId="40" applyFont="1" applyBorder="1"/>
    <xf numFmtId="0" fontId="21" fillId="25" borderId="319" xfId="40" applyFont="1" applyFill="1" applyBorder="1" applyAlignment="1">
      <alignment horizontal="center"/>
    </xf>
    <xf numFmtId="0" fontId="21" fillId="37" borderId="320" xfId="40" applyFont="1" applyFill="1" applyBorder="1" applyProtection="1">
      <protection locked="0"/>
    </xf>
    <xf numFmtId="0" fontId="21" fillId="0" borderId="325" xfId="39" applyFont="1" applyBorder="1" applyAlignment="1" applyProtection="1">
      <alignment horizontal="center"/>
      <protection locked="0"/>
    </xf>
    <xf numFmtId="1" fontId="21" fillId="4" borderId="326" xfId="40" applyNumberFormat="1" applyFont="1" applyFill="1" applyBorder="1" applyAlignment="1">
      <alignment horizontal="center"/>
    </xf>
    <xf numFmtId="0" fontId="21" fillId="0" borderId="327" xfId="39" applyFont="1" applyBorder="1" applyAlignment="1" applyProtection="1">
      <alignment horizontal="center"/>
      <protection locked="0"/>
    </xf>
    <xf numFmtId="0" fontId="21" fillId="0" borderId="328" xfId="39" applyFont="1" applyBorder="1" applyAlignment="1" applyProtection="1">
      <alignment horizontal="center"/>
      <protection locked="0"/>
    </xf>
    <xf numFmtId="0" fontId="21" fillId="0" borderId="329" xfId="39" applyFont="1" applyBorder="1" applyAlignment="1" applyProtection="1">
      <alignment horizontal="center"/>
      <protection locked="0"/>
    </xf>
    <xf numFmtId="0" fontId="21" fillId="31" borderId="325" xfId="39" applyFont="1" applyFill="1" applyBorder="1" applyAlignment="1" applyProtection="1">
      <alignment horizontal="center"/>
      <protection locked="0"/>
    </xf>
    <xf numFmtId="0" fontId="21" fillId="0" borderId="326" xfId="39" applyFont="1" applyBorder="1" applyAlignment="1" applyProtection="1">
      <alignment horizontal="center"/>
      <protection locked="0"/>
    </xf>
    <xf numFmtId="0" fontId="21" fillId="0" borderId="330" xfId="39" applyFont="1" applyBorder="1" applyAlignment="1" applyProtection="1">
      <alignment horizontal="center"/>
      <protection locked="0"/>
    </xf>
    <xf numFmtId="1" fontId="21" fillId="4" borderId="331" xfId="40" applyNumberFormat="1" applyFont="1" applyFill="1" applyBorder="1" applyAlignment="1">
      <alignment horizontal="center"/>
    </xf>
    <xf numFmtId="1" fontId="21" fillId="4" borderId="325" xfId="40" applyNumberFormat="1" applyFont="1" applyFill="1" applyBorder="1" applyAlignment="1">
      <alignment horizontal="center"/>
    </xf>
    <xf numFmtId="1" fontId="21" fillId="4" borderId="332" xfId="40" applyNumberFormat="1" applyFont="1" applyFill="1" applyBorder="1" applyAlignment="1">
      <alignment horizontal="center" vertical="center" shrinkToFit="1"/>
    </xf>
    <xf numFmtId="0" fontId="16" fillId="0" borderId="319" xfId="40" applyBorder="1"/>
    <xf numFmtId="0" fontId="16" fillId="0" borderId="308" xfId="40" applyBorder="1"/>
    <xf numFmtId="1" fontId="21" fillId="4" borderId="331" xfId="40" applyNumberFormat="1" applyFont="1" applyFill="1" applyBorder="1" applyAlignment="1">
      <alignment horizontal="center" vertical="center"/>
    </xf>
    <xf numFmtId="1" fontId="21" fillId="4" borderId="325" xfId="40" applyNumberFormat="1" applyFont="1" applyFill="1" applyBorder="1" applyAlignment="1">
      <alignment horizontal="center" vertical="center"/>
    </xf>
    <xf numFmtId="1" fontId="21" fillId="4" borderId="333" xfId="40" applyNumberFormat="1" applyFont="1" applyFill="1" applyBorder="1" applyAlignment="1">
      <alignment horizontal="center"/>
    </xf>
    <xf numFmtId="1" fontId="21" fillId="0" borderId="333" xfId="40" applyNumberFormat="1" applyFont="1" applyBorder="1" applyAlignment="1" applyProtection="1">
      <alignment horizontal="center"/>
      <protection locked="0"/>
    </xf>
    <xf numFmtId="0" fontId="21" fillId="0" borderId="333" xfId="40" applyFont="1" applyBorder="1" applyAlignment="1" applyProtection="1">
      <alignment horizontal="center"/>
      <protection locked="0"/>
    </xf>
    <xf numFmtId="0" fontId="21" fillId="0" borderId="334" xfId="40" applyFont="1" applyBorder="1" applyAlignment="1" applyProtection="1">
      <alignment horizontal="center"/>
      <protection locked="0"/>
    </xf>
    <xf numFmtId="1" fontId="21" fillId="0" borderId="334" xfId="40" applyNumberFormat="1" applyFont="1" applyBorder="1" applyAlignment="1" applyProtection="1">
      <alignment horizontal="center"/>
      <protection locked="0"/>
    </xf>
    <xf numFmtId="0" fontId="21" fillId="0" borderId="320" xfId="40" applyFont="1" applyBorder="1" applyAlignment="1" applyProtection="1">
      <alignment horizontal="center"/>
      <protection locked="0"/>
    </xf>
    <xf numFmtId="1" fontId="21" fillId="4" borderId="335" xfId="40" applyNumberFormat="1" applyFont="1" applyFill="1" applyBorder="1" applyAlignment="1">
      <alignment horizontal="center"/>
    </xf>
    <xf numFmtId="1" fontId="21" fillId="4" borderId="334" xfId="40" applyNumberFormat="1" applyFont="1" applyFill="1" applyBorder="1" applyAlignment="1">
      <alignment horizontal="center"/>
    </xf>
    <xf numFmtId="0" fontId="21" fillId="4" borderId="333" xfId="40" applyFont="1" applyFill="1" applyBorder="1" applyAlignment="1">
      <alignment horizontal="center"/>
    </xf>
    <xf numFmtId="1" fontId="21" fillId="4" borderId="336" xfId="40" applyNumberFormat="1" applyFont="1" applyFill="1" applyBorder="1" applyAlignment="1">
      <alignment horizontal="center" vertical="center" shrinkToFit="1"/>
    </xf>
    <xf numFmtId="0" fontId="27" fillId="4" borderId="337" xfId="40" applyFont="1" applyFill="1" applyBorder="1"/>
    <xf numFmtId="0" fontId="26" fillId="4" borderId="338" xfId="40" applyFont="1" applyFill="1" applyBorder="1" applyAlignment="1">
      <alignment horizontal="center"/>
    </xf>
    <xf numFmtId="0" fontId="35" fillId="28" borderId="319" xfId="45" applyFill="1" applyBorder="1"/>
    <xf numFmtId="0" fontId="35" fillId="28" borderId="308" xfId="45" applyFill="1" applyBorder="1"/>
    <xf numFmtId="0" fontId="21" fillId="25" borderId="308" xfId="40" applyFont="1" applyFill="1" applyBorder="1" applyAlignment="1">
      <alignment horizontal="center"/>
    </xf>
    <xf numFmtId="0" fontId="21" fillId="0" borderId="320" xfId="40" applyFont="1" applyBorder="1" applyProtection="1">
      <protection locked="0"/>
    </xf>
    <xf numFmtId="1" fontId="21" fillId="4" borderId="339" xfId="40" applyNumberFormat="1" applyFont="1" applyFill="1" applyBorder="1" applyAlignment="1">
      <alignment horizontal="center"/>
    </xf>
    <xf numFmtId="0" fontId="21" fillId="4" borderId="326" xfId="40" applyFont="1" applyFill="1" applyBorder="1" applyAlignment="1">
      <alignment horizontal="center"/>
    </xf>
    <xf numFmtId="0" fontId="21" fillId="34" borderId="308" xfId="40" applyFont="1" applyFill="1" applyBorder="1" applyAlignment="1">
      <alignment horizontal="center"/>
    </xf>
    <xf numFmtId="0" fontId="21" fillId="34" borderId="320" xfId="40" applyFont="1" applyFill="1" applyBorder="1" applyProtection="1">
      <protection locked="0"/>
    </xf>
    <xf numFmtId="0" fontId="35" fillId="25" borderId="340" xfId="45" applyFill="1" applyBorder="1"/>
    <xf numFmtId="0" fontId="30" fillId="25" borderId="308" xfId="45" applyFont="1" applyFill="1" applyBorder="1" applyAlignment="1">
      <alignment horizontal="center"/>
    </xf>
    <xf numFmtId="1" fontId="21" fillId="4" borderId="341" xfId="40" applyNumberFormat="1" applyFont="1" applyFill="1" applyBorder="1" applyAlignment="1">
      <alignment horizontal="center"/>
    </xf>
    <xf numFmtId="1" fontId="21" fillId="4" borderId="327" xfId="40" applyNumberFormat="1" applyFont="1" applyFill="1" applyBorder="1" applyAlignment="1">
      <alignment horizontal="center"/>
    </xf>
    <xf numFmtId="1" fontId="21" fillId="4" borderId="330" xfId="40" applyNumberFormat="1" applyFont="1" applyFill="1" applyBorder="1" applyAlignment="1">
      <alignment horizontal="center"/>
    </xf>
    <xf numFmtId="1" fontId="21" fillId="4" borderId="342" xfId="40" applyNumberFormat="1" applyFont="1" applyFill="1" applyBorder="1" applyAlignment="1">
      <alignment horizontal="center"/>
    </xf>
    <xf numFmtId="1" fontId="21" fillId="4" borderId="332" xfId="40" applyNumberFormat="1" applyFont="1" applyFill="1" applyBorder="1"/>
    <xf numFmtId="0" fontId="21" fillId="4" borderId="341" xfId="40" applyFont="1" applyFill="1" applyBorder="1"/>
    <xf numFmtId="0" fontId="21" fillId="4" borderId="327" xfId="40" applyFont="1" applyFill="1" applyBorder="1"/>
    <xf numFmtId="0" fontId="21" fillId="4" borderId="325" xfId="40" applyFont="1" applyFill="1" applyBorder="1"/>
    <xf numFmtId="0" fontId="21" fillId="4" borderId="342" xfId="40" applyFont="1" applyFill="1" applyBorder="1"/>
    <xf numFmtId="0" fontId="21" fillId="4" borderId="326" xfId="40" applyFont="1" applyFill="1" applyBorder="1"/>
    <xf numFmtId="0" fontId="21" fillId="25" borderId="343" xfId="45" applyFont="1" applyFill="1" applyBorder="1" applyAlignment="1">
      <alignment horizontal="left"/>
    </xf>
    <xf numFmtId="0" fontId="30" fillId="25" borderId="344" xfId="45" applyFont="1" applyFill="1" applyBorder="1" applyAlignment="1">
      <alignment horizontal="center"/>
    </xf>
    <xf numFmtId="0" fontId="21" fillId="25" borderId="344" xfId="45" applyFont="1" applyFill="1" applyBorder="1"/>
    <xf numFmtId="1" fontId="21" fillId="4" borderId="345" xfId="40" applyNumberFormat="1" applyFont="1" applyFill="1" applyBorder="1" applyAlignment="1">
      <alignment horizontal="center"/>
    </xf>
    <xf numFmtId="1" fontId="21" fillId="4" borderId="338" xfId="40" applyNumberFormat="1" applyFont="1" applyFill="1" applyBorder="1" applyAlignment="1">
      <alignment horizontal="center"/>
    </xf>
    <xf numFmtId="1" fontId="21" fillId="4" borderId="346" xfId="40" applyNumberFormat="1" applyFont="1" applyFill="1" applyBorder="1" applyAlignment="1">
      <alignment horizontal="center"/>
    </xf>
    <xf numFmtId="0" fontId="21" fillId="4" borderId="347" xfId="40" applyFont="1" applyFill="1" applyBorder="1" applyAlignment="1">
      <alignment horizontal="left"/>
    </xf>
    <xf numFmtId="0" fontId="30" fillId="4" borderId="348" xfId="40" applyFont="1" applyFill="1" applyBorder="1" applyAlignment="1">
      <alignment horizontal="center"/>
    </xf>
    <xf numFmtId="0" fontId="21" fillId="4" borderId="348" xfId="40" applyFont="1" applyFill="1" applyBorder="1"/>
    <xf numFmtId="1" fontId="21" fillId="4" borderId="349" xfId="40" applyNumberFormat="1" applyFont="1" applyFill="1" applyBorder="1" applyAlignment="1">
      <alignment horizontal="center"/>
    </xf>
    <xf numFmtId="1" fontId="21" fillId="4" borderId="350" xfId="40" applyNumberFormat="1" applyFont="1" applyFill="1" applyBorder="1" applyAlignment="1">
      <alignment horizontal="center"/>
    </xf>
    <xf numFmtId="1" fontId="21" fillId="4" borderId="351" xfId="40" applyNumberFormat="1" applyFont="1" applyFill="1" applyBorder="1" applyAlignment="1">
      <alignment horizontal="center"/>
    </xf>
    <xf numFmtId="1" fontId="21" fillId="4" borderId="352" xfId="40" applyNumberFormat="1" applyFont="1" applyFill="1" applyBorder="1" applyAlignment="1">
      <alignment horizontal="center"/>
    </xf>
    <xf numFmtId="1" fontId="21" fillId="4" borderId="353" xfId="40" applyNumberFormat="1" applyFont="1" applyFill="1" applyBorder="1" applyAlignment="1">
      <alignment horizontal="center"/>
    </xf>
    <xf numFmtId="1" fontId="21" fillId="4" borderId="354" xfId="40" applyNumberFormat="1" applyFont="1" applyFill="1" applyBorder="1"/>
    <xf numFmtId="1" fontId="21" fillId="4" borderId="356" xfId="40" applyNumberFormat="1" applyFont="1" applyFill="1" applyBorder="1" applyAlignment="1">
      <alignment horizontal="center" vertical="center" shrinkToFit="1"/>
    </xf>
    <xf numFmtId="0" fontId="21" fillId="37" borderId="320" xfId="40" applyFont="1" applyFill="1" applyBorder="1" applyAlignment="1" applyProtection="1">
      <alignment shrinkToFit="1"/>
      <protection locked="0"/>
    </xf>
    <xf numFmtId="0" fontId="21" fillId="37" borderId="320" xfId="40" applyFont="1" applyFill="1" applyBorder="1" applyAlignment="1">
      <alignment horizontal="left"/>
    </xf>
    <xf numFmtId="0" fontId="21" fillId="0" borderId="357" xfId="40" applyFont="1" applyBorder="1" applyAlignment="1" applyProtection="1">
      <alignment horizontal="center" shrinkToFit="1"/>
      <protection locked="0"/>
    </xf>
    <xf numFmtId="1" fontId="21" fillId="4" borderId="358" xfId="40" applyNumberFormat="1" applyFont="1" applyFill="1" applyBorder="1" applyAlignment="1">
      <alignment horizontal="center" vertical="center" shrinkToFit="1"/>
    </xf>
    <xf numFmtId="1" fontId="21" fillId="4" borderId="356" xfId="40" applyNumberFormat="1" applyFont="1" applyFill="1" applyBorder="1"/>
    <xf numFmtId="1" fontId="21" fillId="4" borderId="359" xfId="40" applyNumberFormat="1" applyFont="1" applyFill="1" applyBorder="1"/>
    <xf numFmtId="0" fontId="51" fillId="37" borderId="308" xfId="40" applyFont="1" applyFill="1" applyBorder="1"/>
    <xf numFmtId="0" fontId="52" fillId="0" borderId="325" xfId="39" applyFont="1" applyBorder="1" applyAlignment="1" applyProtection="1">
      <alignment horizontal="center"/>
      <protection locked="0"/>
    </xf>
    <xf numFmtId="1" fontId="52" fillId="4" borderId="326" xfId="40" applyNumberFormat="1" applyFont="1" applyFill="1" applyBorder="1" applyAlignment="1">
      <alignment horizontal="center"/>
    </xf>
    <xf numFmtId="0" fontId="52" fillId="0" borderId="327" xfId="39" applyFont="1" applyBorder="1" applyAlignment="1" applyProtection="1">
      <alignment horizontal="center"/>
      <protection locked="0"/>
    </xf>
    <xf numFmtId="1" fontId="52" fillId="0" borderId="328" xfId="39" applyNumberFormat="1" applyFont="1" applyBorder="1" applyAlignment="1" applyProtection="1">
      <alignment horizontal="center"/>
      <protection locked="0"/>
    </xf>
    <xf numFmtId="1" fontId="52" fillId="0" borderId="325" xfId="39" applyNumberFormat="1" applyFont="1" applyBorder="1" applyAlignment="1" applyProtection="1">
      <alignment horizontal="center"/>
      <protection locked="0"/>
    </xf>
    <xf numFmtId="0" fontId="52" fillId="0" borderId="329" xfId="39" applyFont="1" applyBorder="1" applyAlignment="1" applyProtection="1">
      <alignment horizontal="center"/>
      <protection locked="0"/>
    </xf>
    <xf numFmtId="1" fontId="52" fillId="0" borderId="326" xfId="39" applyNumberFormat="1" applyFont="1" applyBorder="1" applyAlignment="1" applyProtection="1">
      <alignment horizontal="center"/>
      <protection locked="0"/>
    </xf>
    <xf numFmtId="0" fontId="52" fillId="0" borderId="330" xfId="39" applyFont="1" applyBorder="1" applyAlignment="1" applyProtection="1">
      <alignment horizontal="center"/>
      <protection locked="0"/>
    </xf>
    <xf numFmtId="0" fontId="16" fillId="0" borderId="360" xfId="40" applyBorder="1" applyAlignment="1">
      <alignment horizontal="center" vertical="center" shrinkToFit="1"/>
    </xf>
    <xf numFmtId="0" fontId="51" fillId="37" borderId="308" xfId="0" applyFont="1" applyFill="1" applyBorder="1"/>
    <xf numFmtId="0" fontId="52" fillId="0" borderId="328" xfId="39" applyFont="1" applyBorder="1" applyAlignment="1" applyProtection="1">
      <alignment horizontal="center"/>
      <protection locked="0"/>
    </xf>
    <xf numFmtId="0" fontId="52" fillId="0" borderId="326" xfId="39" applyFont="1" applyBorder="1" applyAlignment="1" applyProtection="1">
      <alignment horizontal="center"/>
      <protection locked="0"/>
    </xf>
    <xf numFmtId="0" fontId="21" fillId="31" borderId="124" xfId="40" applyFont="1" applyFill="1" applyBorder="1" applyAlignment="1" applyProtection="1">
      <alignment horizontal="center" vertical="center"/>
      <protection locked="0"/>
    </xf>
    <xf numFmtId="0" fontId="52" fillId="31" borderId="325" xfId="39" applyFont="1" applyFill="1" applyBorder="1" applyAlignment="1" applyProtection="1">
      <alignment horizontal="center"/>
      <protection locked="0"/>
    </xf>
    <xf numFmtId="0" fontId="51" fillId="37" borderId="319" xfId="40" applyFont="1" applyFill="1" applyBorder="1"/>
    <xf numFmtId="0" fontId="45" fillId="0" borderId="320" xfId="40" applyFont="1" applyBorder="1" applyAlignment="1" applyProtection="1">
      <alignment horizontal="center" shrinkToFit="1"/>
      <protection locked="0"/>
    </xf>
    <xf numFmtId="1" fontId="45" fillId="0" borderId="308" xfId="40" applyNumberFormat="1" applyFont="1" applyBorder="1" applyAlignment="1" applyProtection="1">
      <alignment horizontal="center"/>
      <protection locked="0"/>
    </xf>
    <xf numFmtId="0" fontId="45" fillId="0" borderId="361" xfId="40" applyFont="1" applyBorder="1" applyAlignment="1" applyProtection="1">
      <alignment horizontal="center"/>
      <protection locked="0"/>
    </xf>
    <xf numFmtId="0" fontId="52" fillId="0" borderId="362" xfId="39" applyFont="1" applyBorder="1" applyAlignment="1" applyProtection="1">
      <alignment horizontal="center"/>
      <protection locked="0"/>
    </xf>
    <xf numFmtId="0" fontId="45" fillId="0" borderId="320" xfId="40" applyFont="1" applyBorder="1" applyAlignment="1" applyProtection="1">
      <alignment horizontal="center"/>
      <protection locked="0"/>
    </xf>
    <xf numFmtId="0" fontId="45" fillId="0" borderId="363" xfId="40" applyFont="1" applyBorder="1" applyAlignment="1" applyProtection="1">
      <alignment horizontal="center"/>
      <protection locked="0"/>
    </xf>
    <xf numFmtId="0" fontId="45" fillId="0" borderId="364" xfId="40" applyFont="1" applyBorder="1" applyAlignment="1" applyProtection="1">
      <alignment horizontal="center"/>
      <protection locked="0"/>
    </xf>
    <xf numFmtId="0" fontId="52" fillId="0" borderId="334" xfId="40" applyFont="1" applyBorder="1" applyAlignment="1" applyProtection="1">
      <alignment horizontal="center"/>
      <protection locked="0"/>
    </xf>
    <xf numFmtId="1" fontId="52" fillId="4" borderId="333" xfId="40" applyNumberFormat="1" applyFont="1" applyFill="1" applyBorder="1" applyAlignment="1">
      <alignment horizontal="center"/>
    </xf>
    <xf numFmtId="1" fontId="52" fillId="0" borderId="333" xfId="40" applyNumberFormat="1" applyFont="1" applyBorder="1" applyAlignment="1" applyProtection="1">
      <alignment horizontal="center"/>
      <protection locked="0"/>
    </xf>
    <xf numFmtId="0" fontId="52" fillId="0" borderId="333" xfId="40" applyFont="1" applyBorder="1" applyAlignment="1" applyProtection="1">
      <alignment horizontal="center"/>
      <protection locked="0"/>
    </xf>
    <xf numFmtId="0" fontId="52" fillId="0" borderId="320" xfId="40" applyFont="1" applyBorder="1" applyAlignment="1" applyProtection="1">
      <alignment horizontal="center"/>
      <protection locked="0"/>
    </xf>
    <xf numFmtId="0" fontId="52" fillId="0" borderId="272" xfId="40" applyFont="1" applyBorder="1" applyAlignment="1" applyProtection="1">
      <alignment horizontal="center"/>
      <protection locked="0"/>
    </xf>
    <xf numFmtId="0" fontId="52" fillId="0" borderId="357" xfId="40" applyFont="1" applyBorder="1" applyAlignment="1" applyProtection="1">
      <alignment horizontal="center" shrinkToFit="1"/>
      <protection locked="0"/>
    </xf>
    <xf numFmtId="1" fontId="21" fillId="4" borderId="337" xfId="40" applyNumberFormat="1" applyFont="1" applyFill="1" applyBorder="1" applyAlignment="1">
      <alignment horizontal="center"/>
    </xf>
    <xf numFmtId="0" fontId="21" fillId="4" borderId="365" xfId="40" applyFont="1" applyFill="1" applyBorder="1" applyAlignment="1">
      <alignment horizontal="left"/>
    </xf>
    <xf numFmtId="0" fontId="34" fillId="0" borderId="0" xfId="40" applyFont="1" applyBorder="1"/>
    <xf numFmtId="0" fontId="16" fillId="32" borderId="0" xfId="40" applyFill="1" applyBorder="1"/>
    <xf numFmtId="0" fontId="16" fillId="0" borderId="0" xfId="40" applyBorder="1"/>
    <xf numFmtId="0" fontId="21" fillId="0" borderId="366" xfId="40" applyFont="1" applyBorder="1"/>
    <xf numFmtId="0" fontId="21" fillId="0" borderId="183" xfId="40" applyFont="1" applyBorder="1"/>
    <xf numFmtId="0" fontId="21" fillId="0" borderId="321" xfId="40" applyFont="1" applyBorder="1"/>
    <xf numFmtId="0" fontId="30" fillId="0" borderId="321" xfId="40" applyFont="1" applyBorder="1" applyAlignment="1">
      <alignment wrapText="1"/>
    </xf>
    <xf numFmtId="0" fontId="21" fillId="0" borderId="367" xfId="39" applyFont="1" applyBorder="1" applyAlignment="1" applyProtection="1">
      <alignment horizontal="center"/>
      <protection locked="0"/>
    </xf>
    <xf numFmtId="1" fontId="21" fillId="4" borderId="368" xfId="40" applyNumberFormat="1" applyFont="1" applyFill="1" applyBorder="1" applyAlignment="1">
      <alignment horizontal="center"/>
    </xf>
    <xf numFmtId="0" fontId="21" fillId="0" borderId="369" xfId="39" applyFont="1" applyBorder="1" applyAlignment="1" applyProtection="1">
      <alignment horizontal="center"/>
      <protection locked="0"/>
    </xf>
    <xf numFmtId="0" fontId="21" fillId="0" borderId="370" xfId="39" applyFont="1" applyBorder="1" applyAlignment="1" applyProtection="1">
      <alignment horizontal="center"/>
      <protection locked="0"/>
    </xf>
    <xf numFmtId="0" fontId="21" fillId="0" borderId="371" xfId="39" applyFont="1" applyBorder="1" applyAlignment="1" applyProtection="1">
      <alignment horizontal="center"/>
      <protection locked="0"/>
    </xf>
    <xf numFmtId="0" fontId="21" fillId="31" borderId="367" xfId="39" applyFont="1" applyFill="1" applyBorder="1" applyAlignment="1" applyProtection="1">
      <alignment horizontal="center"/>
      <protection locked="0"/>
    </xf>
    <xf numFmtId="0" fontId="21" fillId="0" borderId="368" xfId="39" applyFont="1" applyBorder="1" applyAlignment="1" applyProtection="1">
      <alignment horizontal="center"/>
      <protection locked="0"/>
    </xf>
    <xf numFmtId="0" fontId="21" fillId="0" borderId="372" xfId="39" applyFont="1" applyBorder="1" applyAlignment="1" applyProtection="1">
      <alignment horizontal="center"/>
      <protection locked="0"/>
    </xf>
    <xf numFmtId="0" fontId="46" fillId="0" borderId="233" xfId="50" applyFont="1" applyBorder="1" applyAlignment="1" applyProtection="1">
      <alignment horizontal="center" vertical="center"/>
      <protection locked="0"/>
    </xf>
    <xf numFmtId="0" fontId="46" fillId="0" borderId="161" xfId="50" applyFont="1" applyBorder="1" applyAlignment="1" applyProtection="1">
      <alignment horizontal="center" vertical="center"/>
      <protection locked="0"/>
    </xf>
    <xf numFmtId="0" fontId="46" fillId="0" borderId="160" xfId="50" applyFont="1" applyBorder="1" applyAlignment="1" applyProtection="1">
      <alignment vertical="center"/>
      <protection locked="0"/>
    </xf>
    <xf numFmtId="0" fontId="46" fillId="0" borderId="264" xfId="50" applyFont="1" applyBorder="1" applyAlignment="1" applyProtection="1">
      <alignment vertical="center"/>
      <protection locked="0"/>
    </xf>
    <xf numFmtId="0" fontId="46" fillId="0" borderId="320" xfId="50" applyFont="1" applyBorder="1"/>
    <xf numFmtId="164" fontId="23" fillId="4" borderId="156" xfId="26" applyFont="1" applyFill="1" applyBorder="1" applyAlignment="1" applyProtection="1">
      <alignment horizontal="center" vertical="center"/>
    </xf>
    <xf numFmtId="164" fontId="23" fillId="4" borderId="134" xfId="26" applyFont="1" applyFill="1" applyBorder="1" applyAlignment="1" applyProtection="1">
      <alignment horizontal="center" vertical="center"/>
    </xf>
    <xf numFmtId="1" fontId="23" fillId="4" borderId="218" xfId="40" applyNumberFormat="1" applyFont="1" applyFill="1" applyBorder="1" applyAlignment="1">
      <alignment horizontal="left" vertical="center" shrinkToFit="1"/>
    </xf>
    <xf numFmtId="1" fontId="23" fillId="4" borderId="144" xfId="40" applyNumberFormat="1" applyFont="1" applyFill="1" applyBorder="1" applyAlignment="1">
      <alignment horizontal="left" vertical="center" shrinkToFit="1"/>
    </xf>
    <xf numFmtId="1" fontId="23" fillId="4" borderId="147" xfId="40" applyNumberFormat="1" applyFont="1" applyFill="1" applyBorder="1" applyAlignment="1">
      <alignment horizontal="left" vertical="center" shrinkToFit="1"/>
    </xf>
    <xf numFmtId="0" fontId="46" fillId="0" borderId="201" xfId="50" applyFont="1" applyBorder="1" applyAlignment="1" applyProtection="1">
      <alignment horizontal="left" vertical="center"/>
      <protection locked="0"/>
    </xf>
    <xf numFmtId="0" fontId="21" fillId="0" borderId="377" xfId="39" applyFont="1" applyBorder="1" applyAlignment="1" applyProtection="1">
      <alignment horizontal="center"/>
      <protection locked="0"/>
    </xf>
    <xf numFmtId="1" fontId="23" fillId="4" borderId="378" xfId="40" applyNumberFormat="1" applyFont="1" applyFill="1" applyBorder="1" applyAlignment="1">
      <alignment horizontal="left" vertical="center" shrinkToFit="1"/>
    </xf>
    <xf numFmtId="1" fontId="23" fillId="4" borderId="369" xfId="40" applyNumberFormat="1" applyFont="1" applyFill="1" applyBorder="1" applyAlignment="1">
      <alignment horizontal="left" vertical="center" shrinkToFit="1"/>
    </xf>
    <xf numFmtId="1" fontId="23" fillId="4" borderId="367" xfId="40" applyNumberFormat="1" applyFont="1" applyFill="1" applyBorder="1" applyAlignment="1">
      <alignment horizontal="left" vertical="center" shrinkToFit="1"/>
    </xf>
    <xf numFmtId="164" fontId="23" fillId="4" borderId="379" xfId="26" applyFont="1" applyFill="1" applyBorder="1" applyAlignment="1" applyProtection="1">
      <alignment horizontal="center" vertical="center"/>
    </xf>
    <xf numFmtId="164" fontId="23" fillId="4" borderId="380" xfId="26" applyFont="1" applyFill="1" applyBorder="1" applyAlignment="1" applyProtection="1">
      <alignment horizontal="center" vertical="center"/>
    </xf>
    <xf numFmtId="0" fontId="21" fillId="0" borderId="299" xfId="40" applyFont="1" applyBorder="1"/>
    <xf numFmtId="0" fontId="21" fillId="0" borderId="381" xfId="40" applyFont="1" applyBorder="1"/>
    <xf numFmtId="0" fontId="16" fillId="0" borderId="140" xfId="40" applyFont="1" applyBorder="1"/>
    <xf numFmtId="0" fontId="35" fillId="0" borderId="0" xfId="45" applyFont="1"/>
    <xf numFmtId="0" fontId="16" fillId="0" borderId="319" xfId="40" applyFont="1" applyBorder="1"/>
    <xf numFmtId="0" fontId="16" fillId="0" borderId="308" xfId="40" applyFont="1" applyBorder="1"/>
    <xf numFmtId="1" fontId="21" fillId="35" borderId="368" xfId="40" applyNumberFormat="1" applyFont="1" applyFill="1" applyBorder="1" applyAlignment="1">
      <alignment horizontal="center" vertical="center"/>
    </xf>
    <xf numFmtId="0" fontId="21" fillId="0" borderId="362" xfId="39" applyFont="1" applyBorder="1" applyAlignment="1" applyProtection="1">
      <alignment horizontal="center"/>
      <protection locked="0"/>
    </xf>
    <xf numFmtId="1" fontId="21" fillId="35" borderId="326" xfId="40" applyNumberFormat="1" applyFont="1" applyFill="1" applyBorder="1" applyAlignment="1">
      <alignment horizontal="center" vertical="center"/>
    </xf>
    <xf numFmtId="1" fontId="23" fillId="4" borderId="342" xfId="40" applyNumberFormat="1" applyFont="1" applyFill="1" applyBorder="1" applyAlignment="1">
      <alignment horizontal="left" vertical="center" shrinkToFit="1"/>
    </xf>
    <xf numFmtId="1" fontId="23" fillId="4" borderId="327" xfId="40" applyNumberFormat="1" applyFont="1" applyFill="1" applyBorder="1" applyAlignment="1">
      <alignment horizontal="left" vertical="center" shrinkToFit="1"/>
    </xf>
    <xf numFmtId="1" fontId="23" fillId="4" borderId="325" xfId="40" applyNumberFormat="1" applyFont="1" applyFill="1" applyBorder="1" applyAlignment="1">
      <alignment horizontal="left" vertical="center" shrinkToFit="1"/>
    </xf>
    <xf numFmtId="164" fontId="23" fillId="4" borderId="341" xfId="26" applyFont="1" applyFill="1" applyBorder="1" applyAlignment="1" applyProtection="1">
      <alignment horizontal="center" vertical="center"/>
    </xf>
    <xf numFmtId="0" fontId="46" fillId="0" borderId="201" xfId="50" applyFont="1" applyBorder="1" applyAlignment="1" applyProtection="1">
      <alignment horizontal="left" vertical="center"/>
      <protection locked="0"/>
    </xf>
    <xf numFmtId="0" fontId="46" fillId="0" borderId="83" xfId="50" applyFont="1" applyBorder="1" applyAlignment="1" applyProtection="1">
      <alignment horizontal="center" vertical="center"/>
      <protection locked="0"/>
    </xf>
    <xf numFmtId="0" fontId="23" fillId="4" borderId="187" xfId="40" applyFont="1" applyFill="1" applyBorder="1" applyAlignment="1">
      <alignment horizontal="center"/>
    </xf>
    <xf numFmtId="0" fontId="23" fillId="4" borderId="188" xfId="40" applyFont="1" applyFill="1" applyBorder="1" applyAlignment="1">
      <alignment horizontal="center"/>
    </xf>
    <xf numFmtId="0" fontId="23" fillId="4" borderId="189" xfId="40" applyFont="1" applyFill="1" applyBorder="1" applyAlignment="1">
      <alignment horizontal="center"/>
    </xf>
    <xf numFmtId="0" fontId="23" fillId="4" borderId="138" xfId="40" applyFont="1" applyFill="1" applyBorder="1" applyAlignment="1">
      <alignment horizontal="center" textRotation="90"/>
    </xf>
    <xf numFmtId="0" fontId="23" fillId="4" borderId="96" xfId="40" applyFont="1" applyFill="1" applyBorder="1" applyAlignment="1">
      <alignment horizontal="center" textRotation="90"/>
    </xf>
    <xf numFmtId="0" fontId="23" fillId="4" borderId="126" xfId="40" applyFont="1" applyFill="1" applyBorder="1" applyAlignment="1">
      <alignment horizontal="center" textRotation="90" wrapText="1"/>
    </xf>
    <xf numFmtId="0" fontId="23" fillId="4" borderId="74" xfId="40" applyFont="1" applyFill="1" applyBorder="1" applyAlignment="1">
      <alignment horizontal="center" textRotation="90" wrapText="1"/>
    </xf>
    <xf numFmtId="1" fontId="23" fillId="4" borderId="218" xfId="40" applyNumberFormat="1" applyFont="1" applyFill="1" applyBorder="1" applyAlignment="1">
      <alignment horizontal="left" vertical="center" shrinkToFit="1"/>
    </xf>
    <xf numFmtId="1" fontId="23" fillId="4" borderId="144" xfId="40" applyNumberFormat="1" applyFont="1" applyFill="1" applyBorder="1" applyAlignment="1">
      <alignment horizontal="left" vertical="center" shrinkToFit="1"/>
    </xf>
    <xf numFmtId="1" fontId="23" fillId="4" borderId="147" xfId="40" applyNumberFormat="1" applyFont="1" applyFill="1" applyBorder="1" applyAlignment="1">
      <alignment horizontal="left" vertical="center" shrinkToFit="1"/>
    </xf>
    <xf numFmtId="0" fontId="23" fillId="4" borderId="125" xfId="40" applyFont="1" applyFill="1" applyBorder="1" applyAlignment="1">
      <alignment horizontal="center" vertical="center"/>
    </xf>
    <xf numFmtId="0" fontId="23" fillId="4" borderId="147" xfId="40" applyFont="1" applyFill="1" applyBorder="1" applyAlignment="1">
      <alignment horizontal="center" vertical="center"/>
    </xf>
    <xf numFmtId="0" fontId="21" fillId="4" borderId="188" xfId="40" applyFont="1" applyFill="1" applyBorder="1" applyAlignment="1">
      <alignment horizontal="center" vertical="center"/>
    </xf>
    <xf numFmtId="0" fontId="21" fillId="4" borderId="190" xfId="40" applyFont="1" applyFill="1" applyBorder="1" applyAlignment="1">
      <alignment horizontal="center" vertical="center"/>
    </xf>
    <xf numFmtId="0" fontId="23" fillId="4" borderId="156" xfId="40" applyFont="1" applyFill="1" applyBorder="1" applyAlignment="1">
      <alignment horizontal="center" vertical="center"/>
    </xf>
    <xf numFmtId="0" fontId="22" fillId="0" borderId="0" xfId="40" applyFont="1" applyAlignment="1">
      <alignment horizontal="center" vertical="center"/>
    </xf>
    <xf numFmtId="0" fontId="22" fillId="0" borderId="0" xfId="40" applyFont="1" applyAlignment="1" applyProtection="1">
      <alignment horizontal="center" vertical="center"/>
      <protection locked="0"/>
    </xf>
    <xf numFmtId="0" fontId="22" fillId="0" borderId="70" xfId="40" applyFont="1" applyBorder="1" applyAlignment="1">
      <alignment horizontal="center" vertical="center"/>
    </xf>
    <xf numFmtId="0" fontId="23" fillId="4" borderId="103" xfId="40" applyFont="1" applyFill="1" applyBorder="1" applyAlignment="1">
      <alignment horizontal="center" vertical="center" textRotation="90"/>
    </xf>
    <xf numFmtId="0" fontId="23" fillId="4" borderId="104" xfId="40" applyFont="1" applyFill="1" applyBorder="1" applyAlignment="1">
      <alignment horizontal="center" vertical="center" textRotation="90"/>
    </xf>
    <xf numFmtId="0" fontId="23" fillId="4" borderId="105" xfId="40" applyFont="1" applyFill="1" applyBorder="1" applyAlignment="1">
      <alignment horizontal="center" vertical="center" textRotation="90"/>
    </xf>
    <xf numFmtId="0" fontId="24" fillId="4" borderId="100" xfId="40" applyFont="1" applyFill="1" applyBorder="1" applyAlignment="1">
      <alignment horizontal="center" vertical="center" textRotation="90"/>
    </xf>
    <xf numFmtId="0" fontId="24" fillId="4" borderId="101" xfId="40" applyFont="1" applyFill="1" applyBorder="1" applyAlignment="1">
      <alignment horizontal="center" vertical="center" textRotation="90"/>
    </xf>
    <xf numFmtId="0" fontId="24" fillId="4" borderId="102" xfId="40" applyFont="1" applyFill="1" applyBorder="1" applyAlignment="1">
      <alignment horizontal="center" vertical="center" textRotation="90"/>
    </xf>
    <xf numFmtId="0" fontId="25" fillId="4" borderId="97" xfId="40" applyFont="1" applyFill="1" applyBorder="1" applyAlignment="1">
      <alignment horizontal="center" vertical="center"/>
    </xf>
    <xf numFmtId="0" fontId="25" fillId="4" borderId="98" xfId="40" applyFont="1" applyFill="1" applyBorder="1" applyAlignment="1">
      <alignment horizontal="center" vertical="center"/>
    </xf>
    <xf numFmtId="0" fontId="25" fillId="4" borderId="99" xfId="40" applyFont="1" applyFill="1" applyBorder="1" applyAlignment="1">
      <alignment horizontal="center" vertical="center"/>
    </xf>
    <xf numFmtId="0" fontId="23" fillId="4" borderId="190" xfId="40" applyFont="1" applyFill="1" applyBorder="1" applyAlignment="1">
      <alignment horizontal="center"/>
    </xf>
    <xf numFmtId="1" fontId="23" fillId="4" borderId="20" xfId="40" applyNumberFormat="1" applyFont="1" applyFill="1" applyBorder="1" applyAlignment="1">
      <alignment horizontal="center" vertical="center"/>
    </xf>
    <xf numFmtId="1" fontId="23" fillId="4" borderId="18" xfId="40" applyNumberFormat="1" applyFont="1" applyFill="1" applyBorder="1" applyAlignment="1">
      <alignment horizontal="center" vertical="center"/>
    </xf>
    <xf numFmtId="1" fontId="23" fillId="4" borderId="218" xfId="40" applyNumberFormat="1" applyFont="1" applyFill="1" applyBorder="1" applyAlignment="1">
      <alignment horizontal="center" vertical="center" shrinkToFit="1"/>
    </xf>
    <xf numFmtId="1" fontId="23" fillId="4" borderId="144" xfId="40" applyNumberFormat="1" applyFont="1" applyFill="1" applyBorder="1" applyAlignment="1">
      <alignment horizontal="center" vertical="center" shrinkToFit="1"/>
    </xf>
    <xf numFmtId="1" fontId="23" fillId="4" borderId="147" xfId="40" applyNumberFormat="1" applyFont="1" applyFill="1" applyBorder="1" applyAlignment="1">
      <alignment horizontal="center" vertical="center" shrinkToFit="1"/>
    </xf>
    <xf numFmtId="164" fontId="23" fillId="4" borderId="156" xfId="26" applyFont="1" applyFill="1" applyBorder="1" applyAlignment="1" applyProtection="1">
      <alignment horizontal="center" vertical="center"/>
    </xf>
    <xf numFmtId="164" fontId="23" fillId="4" borderId="134" xfId="26" applyFont="1" applyFill="1" applyBorder="1" applyAlignment="1" applyProtection="1">
      <alignment horizontal="center" vertical="center"/>
    </xf>
    <xf numFmtId="0" fontId="21" fillId="4" borderId="25" xfId="40" applyFont="1" applyFill="1" applyBorder="1" applyAlignment="1">
      <alignment horizontal="left" vertical="center" wrapText="1"/>
    </xf>
    <xf numFmtId="0" fontId="21" fillId="4" borderId="21" xfId="40" applyFont="1" applyFill="1" applyBorder="1" applyAlignment="1">
      <alignment horizontal="left" vertical="center" wrapText="1"/>
    </xf>
    <xf numFmtId="0" fontId="21" fillId="4" borderId="13" xfId="40" applyFont="1" applyFill="1" applyBorder="1" applyAlignment="1">
      <alignment horizontal="left" vertical="center" wrapText="1"/>
    </xf>
    <xf numFmtId="0" fontId="37" fillId="4" borderId="127" xfId="40" applyFont="1" applyFill="1" applyBorder="1" applyAlignment="1">
      <alignment horizontal="center" textRotation="90" wrapText="1"/>
    </xf>
    <xf numFmtId="0" fontId="37" fillId="4" borderId="106" xfId="40" applyFont="1" applyFill="1" applyBorder="1" applyAlignment="1">
      <alignment horizontal="center" textRotation="90" wrapText="1"/>
    </xf>
    <xf numFmtId="0" fontId="21" fillId="4" borderId="187" xfId="40" applyFont="1" applyFill="1" applyBorder="1" applyAlignment="1">
      <alignment horizontal="center" vertical="center"/>
    </xf>
    <xf numFmtId="0" fontId="44" fillId="27" borderId="151" xfId="40" applyFont="1" applyFill="1" applyBorder="1" applyAlignment="1">
      <alignment horizontal="center" vertical="center" wrapText="1"/>
    </xf>
    <xf numFmtId="0" fontId="39" fillId="27" borderId="151" xfId="0" applyFont="1" applyFill="1" applyBorder="1" applyAlignment="1">
      <alignment vertical="center"/>
    </xf>
    <xf numFmtId="0" fontId="44" fillId="27" borderId="148" xfId="40" applyFont="1" applyFill="1" applyBorder="1" applyAlignment="1">
      <alignment horizontal="center" vertical="center" wrapText="1"/>
    </xf>
    <xf numFmtId="0" fontId="39" fillId="27" borderId="148" xfId="0" applyFont="1" applyFill="1" applyBorder="1" applyAlignment="1">
      <alignment horizontal="center" vertical="center" wrapText="1"/>
    </xf>
    <xf numFmtId="0" fontId="21" fillId="4" borderId="215" xfId="40" applyFont="1" applyFill="1" applyBorder="1" applyAlignment="1">
      <alignment horizontal="center" vertical="center"/>
    </xf>
    <xf numFmtId="0" fontId="21" fillId="4" borderId="209" xfId="40" applyFont="1" applyFill="1" applyBorder="1" applyAlignment="1">
      <alignment horizontal="center" vertical="center"/>
    </xf>
    <xf numFmtId="0" fontId="21" fillId="4" borderId="216" xfId="40" applyFont="1" applyFill="1" applyBorder="1" applyAlignment="1">
      <alignment horizontal="center" vertical="center"/>
    </xf>
    <xf numFmtId="0" fontId="23" fillId="4" borderId="15" xfId="40" applyFont="1" applyFill="1" applyBorder="1" applyAlignment="1">
      <alignment horizontal="center" vertical="center"/>
    </xf>
    <xf numFmtId="0" fontId="23" fillId="4" borderId="16" xfId="40" applyFont="1" applyFill="1" applyBorder="1" applyAlignment="1">
      <alignment horizontal="center" vertical="center"/>
    </xf>
    <xf numFmtId="0" fontId="23" fillId="4" borderId="17" xfId="40" applyFont="1" applyFill="1" applyBorder="1" applyAlignment="1">
      <alignment horizontal="center" vertical="center"/>
    </xf>
    <xf numFmtId="0" fontId="23" fillId="4" borderId="191" xfId="40" applyFont="1" applyFill="1" applyBorder="1" applyAlignment="1">
      <alignment horizontal="center" vertical="center"/>
    </xf>
    <xf numFmtId="0" fontId="23" fillId="4" borderId="185" xfId="40" applyFont="1" applyFill="1" applyBorder="1" applyAlignment="1">
      <alignment horizontal="center" vertical="center"/>
    </xf>
    <xf numFmtId="0" fontId="23" fillId="4" borderId="192" xfId="40" applyFont="1" applyFill="1" applyBorder="1" applyAlignment="1">
      <alignment horizontal="center" vertical="center"/>
    </xf>
    <xf numFmtId="0" fontId="23" fillId="4" borderId="23" xfId="40" applyFont="1" applyFill="1" applyBorder="1" applyAlignment="1">
      <alignment horizontal="center" vertical="center" wrapText="1"/>
    </xf>
    <xf numFmtId="0" fontId="23" fillId="4" borderId="22" xfId="40" applyFont="1" applyFill="1" applyBorder="1" applyAlignment="1">
      <alignment horizontal="center" vertical="center" wrapText="1"/>
    </xf>
    <xf numFmtId="0" fontId="23" fillId="4" borderId="107" xfId="40" applyFont="1" applyFill="1" applyBorder="1" applyAlignment="1">
      <alignment horizontal="center" vertical="center" wrapText="1"/>
    </xf>
    <xf numFmtId="0" fontId="23" fillId="25" borderId="28" xfId="45" applyFont="1" applyFill="1" applyBorder="1" applyAlignment="1">
      <alignment horizontal="center" vertical="center" textRotation="90"/>
    </xf>
    <xf numFmtId="0" fontId="23" fillId="25" borderId="35" xfId="45" applyFont="1" applyFill="1" applyBorder="1" applyAlignment="1">
      <alignment horizontal="center" vertical="center" textRotation="90"/>
    </xf>
    <xf numFmtId="0" fontId="23" fillId="25" borderId="43" xfId="45" applyFont="1" applyFill="1" applyBorder="1" applyAlignment="1">
      <alignment horizontal="center" vertical="center" textRotation="90"/>
    </xf>
    <xf numFmtId="0" fontId="24" fillId="25" borderId="29" xfId="45" applyFont="1" applyFill="1" applyBorder="1" applyAlignment="1">
      <alignment horizontal="center" vertical="center" textRotation="90"/>
    </xf>
    <xf numFmtId="0" fontId="24" fillId="25" borderId="36" xfId="45" applyFont="1" applyFill="1" applyBorder="1" applyAlignment="1">
      <alignment horizontal="center" vertical="center" textRotation="90"/>
    </xf>
    <xf numFmtId="0" fontId="24" fillId="25" borderId="44" xfId="45" applyFont="1" applyFill="1" applyBorder="1" applyAlignment="1">
      <alignment horizontal="center" vertical="center" textRotation="90"/>
    </xf>
    <xf numFmtId="0" fontId="25" fillId="25" borderId="30" xfId="45" applyFont="1" applyFill="1" applyBorder="1" applyAlignment="1">
      <alignment horizontal="center" vertical="center"/>
    </xf>
    <xf numFmtId="0" fontId="25" fillId="25" borderId="0" xfId="45" applyFont="1" applyFill="1" applyAlignment="1">
      <alignment horizontal="center" vertical="center"/>
    </xf>
    <xf numFmtId="0" fontId="33" fillId="25" borderId="45" xfId="49" applyFill="1" applyBorder="1" applyAlignment="1">
      <alignment horizontal="center" vertical="center"/>
    </xf>
    <xf numFmtId="0" fontId="23" fillId="25" borderId="31" xfId="45" applyFont="1" applyFill="1" applyBorder="1" applyAlignment="1">
      <alignment horizontal="center" vertical="center" wrapText="1"/>
    </xf>
    <xf numFmtId="0" fontId="33" fillId="25" borderId="32" xfId="49" applyFill="1" applyBorder="1" applyAlignment="1">
      <alignment horizontal="center" vertical="center" wrapText="1"/>
    </xf>
    <xf numFmtId="0" fontId="39" fillId="25" borderId="239" xfId="45" applyFont="1" applyFill="1" applyBorder="1" applyAlignment="1">
      <alignment horizontal="center" vertical="center"/>
    </xf>
    <xf numFmtId="0" fontId="33" fillId="25" borderId="148" xfId="49" applyFill="1" applyBorder="1" applyAlignment="1">
      <alignment horizontal="center" vertical="center"/>
    </xf>
    <xf numFmtId="0" fontId="39" fillId="25" borderId="148" xfId="45" applyFont="1" applyFill="1" applyBorder="1" applyAlignment="1">
      <alignment horizontal="center" vertical="center"/>
    </xf>
    <xf numFmtId="0" fontId="39" fillId="25" borderId="148" xfId="45" applyFont="1" applyFill="1" applyBorder="1" applyAlignment="1">
      <alignment horizontal="center" textRotation="90"/>
    </xf>
    <xf numFmtId="0" fontId="33" fillId="25" borderId="47" xfId="49" applyFill="1" applyBorder="1" applyAlignment="1">
      <alignment horizontal="center"/>
    </xf>
    <xf numFmtId="0" fontId="39" fillId="25" borderId="153" xfId="45" applyFont="1" applyFill="1" applyBorder="1" applyAlignment="1">
      <alignment horizontal="center" textRotation="90"/>
    </xf>
    <xf numFmtId="0" fontId="33" fillId="25" borderId="50" xfId="49" applyFill="1" applyBorder="1" applyAlignment="1">
      <alignment horizontal="center"/>
    </xf>
    <xf numFmtId="0" fontId="39" fillId="25" borderId="233" xfId="45" applyFont="1" applyFill="1" applyBorder="1" applyAlignment="1">
      <alignment horizontal="center" vertical="center"/>
    </xf>
    <xf numFmtId="0" fontId="39" fillId="25" borderId="152" xfId="45" applyFont="1" applyFill="1" applyBorder="1" applyAlignment="1">
      <alignment horizontal="center" textRotation="90"/>
    </xf>
    <xf numFmtId="0" fontId="33" fillId="25" borderId="48" xfId="49" applyFill="1" applyBorder="1" applyAlignment="1">
      <alignment horizontal="center"/>
    </xf>
    <xf numFmtId="0" fontId="22" fillId="0" borderId="0" xfId="45" applyFont="1" applyAlignment="1">
      <alignment horizontal="center" vertical="center"/>
    </xf>
    <xf numFmtId="0" fontId="22" fillId="0" borderId="0" xfId="45" applyFont="1" applyAlignment="1" applyProtection="1">
      <alignment horizontal="center" vertical="center"/>
      <protection locked="0"/>
    </xf>
    <xf numFmtId="0" fontId="23" fillId="25" borderId="33" xfId="45" applyFont="1" applyFill="1" applyBorder="1" applyAlignment="1">
      <alignment horizontal="center" vertical="center"/>
    </xf>
    <xf numFmtId="0" fontId="21" fillId="0" borderId="30" xfId="49" applyFont="1" applyBorder="1" applyAlignment="1">
      <alignment horizontal="center" vertical="center"/>
    </xf>
    <xf numFmtId="0" fontId="21" fillId="0" borderId="34" xfId="49" applyFont="1" applyBorder="1" applyAlignment="1">
      <alignment horizontal="center" vertical="center"/>
    </xf>
    <xf numFmtId="0" fontId="21" fillId="0" borderId="42" xfId="49" applyFont="1" applyBorder="1" applyAlignment="1">
      <alignment horizontal="center" vertical="center"/>
    </xf>
    <xf numFmtId="0" fontId="21" fillId="0" borderId="231" xfId="49" applyFont="1" applyBorder="1" applyAlignment="1">
      <alignment horizontal="center" vertical="center"/>
    </xf>
    <xf numFmtId="0" fontId="21" fillId="0" borderId="232" xfId="49" applyFont="1" applyBorder="1" applyAlignment="1">
      <alignment horizontal="center" vertical="center"/>
    </xf>
    <xf numFmtId="0" fontId="39" fillId="27" borderId="148" xfId="0" applyFont="1" applyFill="1" applyBorder="1" applyAlignment="1">
      <alignment vertical="center"/>
    </xf>
    <xf numFmtId="0" fontId="39" fillId="25" borderId="37" xfId="45" applyFont="1" applyFill="1" applyBorder="1" applyAlignment="1">
      <alignment horizontal="center"/>
    </xf>
    <xf numFmtId="0" fontId="39" fillId="25" borderId="38" xfId="45" applyFont="1" applyFill="1" applyBorder="1" applyAlignment="1">
      <alignment horizontal="center"/>
    </xf>
    <xf numFmtId="0" fontId="39" fillId="25" borderId="39" xfId="45" applyFont="1" applyFill="1" applyBorder="1" applyAlignment="1">
      <alignment horizontal="center"/>
    </xf>
    <xf numFmtId="0" fontId="39" fillId="25" borderId="40" xfId="45" applyFont="1" applyFill="1" applyBorder="1" applyAlignment="1">
      <alignment horizontal="center"/>
    </xf>
    <xf numFmtId="0" fontId="39" fillId="25" borderId="41" xfId="45" applyFont="1" applyFill="1" applyBorder="1" applyAlignment="1">
      <alignment horizontal="center"/>
    </xf>
    <xf numFmtId="1" fontId="23" fillId="25" borderId="112" xfId="45" applyNumberFormat="1" applyFont="1" applyFill="1" applyBorder="1" applyAlignment="1">
      <alignment horizontal="center" vertical="center"/>
    </xf>
    <xf numFmtId="1" fontId="23" fillId="25" borderId="302" xfId="45" applyNumberFormat="1" applyFont="1" applyFill="1" applyBorder="1" applyAlignment="1">
      <alignment horizontal="center" vertical="center"/>
    </xf>
    <xf numFmtId="0" fontId="42" fillId="4" borderId="245" xfId="40" applyFont="1" applyFill="1" applyBorder="1" applyAlignment="1">
      <alignment horizontal="center" vertical="center" textRotation="90" wrapText="1"/>
    </xf>
    <xf numFmtId="0" fontId="42" fillId="4" borderId="69" xfId="40" applyFont="1" applyFill="1" applyBorder="1" applyAlignment="1">
      <alignment horizontal="center" vertical="center" textRotation="90" wrapText="1"/>
    </xf>
    <xf numFmtId="0" fontId="36" fillId="25" borderId="231" xfId="45" applyFont="1" applyFill="1" applyBorder="1" applyAlignment="1">
      <alignment horizontal="center" vertical="center"/>
    </xf>
    <xf numFmtId="0" fontId="33" fillId="25" borderId="231" xfId="49" applyFill="1" applyBorder="1" applyAlignment="1">
      <alignment horizontal="center" vertical="center"/>
    </xf>
    <xf numFmtId="0" fontId="36" fillId="25" borderId="68" xfId="45" applyFont="1" applyFill="1" applyBorder="1" applyAlignment="1">
      <alignment horizontal="center" vertical="center"/>
    </xf>
    <xf numFmtId="0" fontId="33" fillId="25" borderId="68" xfId="49" applyFill="1" applyBorder="1" applyAlignment="1">
      <alignment horizontal="center" vertical="center"/>
    </xf>
    <xf numFmtId="0" fontId="33" fillId="25" borderId="115" xfId="49" applyFill="1" applyBorder="1" applyAlignment="1">
      <alignment horizontal="center" vertical="center"/>
    </xf>
    <xf numFmtId="0" fontId="39" fillId="25" borderId="154" xfId="45" applyFont="1" applyFill="1" applyBorder="1" applyAlignment="1">
      <alignment horizontal="center" textRotation="90"/>
    </xf>
    <xf numFmtId="0" fontId="33" fillId="25" borderId="51" xfId="49" applyFill="1" applyBorder="1" applyAlignment="1">
      <alignment horizontal="center"/>
    </xf>
    <xf numFmtId="0" fontId="33" fillId="25" borderId="185" xfId="49" applyFill="1" applyBorder="1" applyAlignment="1">
      <alignment horizontal="center" vertical="center"/>
    </xf>
    <xf numFmtId="0" fontId="39" fillId="25" borderId="319" xfId="45" applyFont="1" applyFill="1" applyBorder="1" applyAlignment="1">
      <alignment horizontal="center" vertical="center"/>
    </xf>
    <xf numFmtId="0" fontId="33" fillId="25" borderId="308" xfId="49" applyFill="1" applyBorder="1" applyAlignment="1">
      <alignment horizontal="center" vertical="center"/>
    </xf>
    <xf numFmtId="0" fontId="39" fillId="25" borderId="308" xfId="45" applyFont="1" applyFill="1" applyBorder="1" applyAlignment="1">
      <alignment horizontal="center" vertical="center"/>
    </xf>
    <xf numFmtId="0" fontId="39" fillId="25" borderId="308" xfId="45" applyFont="1" applyFill="1" applyBorder="1" applyAlignment="1">
      <alignment horizontal="center" textRotation="90"/>
    </xf>
    <xf numFmtId="0" fontId="39" fillId="25" borderId="321" xfId="45" applyFont="1" applyFill="1" applyBorder="1" applyAlignment="1">
      <alignment horizontal="center" textRotation="90"/>
    </xf>
    <xf numFmtId="0" fontId="39" fillId="25" borderId="320" xfId="45" applyFont="1" applyFill="1" applyBorder="1" applyAlignment="1">
      <alignment horizontal="center" textRotation="90"/>
    </xf>
    <xf numFmtId="0" fontId="44" fillId="27" borderId="319" xfId="40" applyFont="1" applyFill="1" applyBorder="1" applyAlignment="1">
      <alignment horizontal="center" vertical="center" wrapText="1"/>
    </xf>
    <xf numFmtId="0" fontId="39" fillId="27" borderId="319" xfId="0" applyFont="1" applyFill="1" applyBorder="1" applyAlignment="1">
      <alignment vertical="center"/>
    </xf>
    <xf numFmtId="0" fontId="44" fillId="27" borderId="308" xfId="40" applyFont="1" applyFill="1" applyBorder="1" applyAlignment="1">
      <alignment horizontal="center" vertical="center" wrapText="1"/>
    </xf>
    <xf numFmtId="0" fontId="39" fillId="27" borderId="308" xfId="0" applyFont="1" applyFill="1" applyBorder="1" applyAlignment="1">
      <alignment horizontal="center" vertical="center" wrapText="1"/>
    </xf>
    <xf numFmtId="0" fontId="39" fillId="25" borderId="322" xfId="45" applyFont="1" applyFill="1" applyBorder="1" applyAlignment="1">
      <alignment horizontal="center" textRotation="90"/>
    </xf>
    <xf numFmtId="1" fontId="23" fillId="25" borderId="42" xfId="45" applyNumberFormat="1" applyFont="1" applyFill="1" applyBorder="1" applyAlignment="1">
      <alignment horizontal="center" vertical="center"/>
    </xf>
    <xf numFmtId="1" fontId="23" fillId="25" borderId="231" xfId="45" applyNumberFormat="1" applyFont="1" applyFill="1" applyBorder="1" applyAlignment="1">
      <alignment horizontal="center" vertical="center"/>
    </xf>
    <xf numFmtId="0" fontId="42" fillId="4" borderId="323" xfId="40" applyFont="1" applyFill="1" applyBorder="1" applyAlignment="1">
      <alignment horizontal="center" vertical="center" textRotation="90" wrapText="1"/>
    </xf>
    <xf numFmtId="0" fontId="42" fillId="4" borderId="118" xfId="40" applyFont="1" applyFill="1" applyBorder="1" applyAlignment="1">
      <alignment horizontal="center" vertical="center" textRotation="90" wrapText="1"/>
    </xf>
    <xf numFmtId="0" fontId="33" fillId="25" borderId="120" xfId="49" applyFill="1" applyBorder="1" applyAlignment="1">
      <alignment horizontal="center" vertical="center"/>
    </xf>
    <xf numFmtId="0" fontId="39" fillId="27" borderId="308" xfId="0" applyFont="1" applyFill="1" applyBorder="1" applyAlignment="1">
      <alignment vertical="center"/>
    </xf>
    <xf numFmtId="0" fontId="42" fillId="4" borderId="355" xfId="40" applyFont="1" applyFill="1" applyBorder="1" applyAlignment="1">
      <alignment horizontal="center" vertical="center" textRotation="90" wrapText="1"/>
    </xf>
    <xf numFmtId="0" fontId="46" fillId="0" borderId="375" xfId="50" applyFont="1" applyBorder="1" applyAlignment="1" applyProtection="1">
      <alignment horizontal="left" vertical="center"/>
      <protection locked="0"/>
    </xf>
    <xf numFmtId="0" fontId="46" fillId="0" borderId="201" xfId="50" applyFont="1" applyBorder="1" applyAlignment="1" applyProtection="1">
      <alignment horizontal="left" vertical="center"/>
      <protection locked="0"/>
    </xf>
    <xf numFmtId="0" fontId="46" fillId="0" borderId="376" xfId="50" applyFont="1" applyBorder="1" applyAlignment="1" applyProtection="1">
      <alignment horizontal="center" vertical="center"/>
      <protection locked="0"/>
    </xf>
    <xf numFmtId="0" fontId="46" fillId="0" borderId="258" xfId="50" applyFont="1" applyBorder="1" applyAlignment="1" applyProtection="1">
      <alignment horizontal="center" vertical="center"/>
      <protection locked="0"/>
    </xf>
    <xf numFmtId="0" fontId="46" fillId="0" borderId="262" xfId="50" applyFont="1" applyBorder="1" applyAlignment="1" applyProtection="1">
      <alignment horizontal="center" vertical="center"/>
      <protection locked="0"/>
    </xf>
    <xf numFmtId="0" fontId="0" fillId="0" borderId="233" xfId="0" applyBorder="1" applyAlignment="1">
      <alignment horizontal="center" vertical="center"/>
    </xf>
    <xf numFmtId="0" fontId="46" fillId="0" borderId="263" xfId="50" applyFont="1" applyBorder="1" applyAlignment="1" applyProtection="1">
      <alignment horizontal="left" vertical="center"/>
      <protection locked="0"/>
    </xf>
    <xf numFmtId="0" fontId="0" fillId="0" borderId="160" xfId="0" applyBorder="1" applyAlignment="1">
      <alignment horizontal="left" vertical="center"/>
    </xf>
    <xf numFmtId="0" fontId="46" fillId="0" borderId="259" xfId="50" applyFont="1" applyBorder="1" applyAlignment="1" applyProtection="1">
      <alignment horizontal="center" vertical="center"/>
      <protection locked="0"/>
    </xf>
    <xf numFmtId="0" fontId="0" fillId="0" borderId="258" xfId="0" applyBorder="1" applyAlignment="1">
      <alignment horizontal="center" vertical="center"/>
    </xf>
    <xf numFmtId="0" fontId="46" fillId="0" borderId="264" xfId="50" applyFont="1" applyBorder="1" applyAlignment="1" applyProtection="1">
      <alignment horizontal="left" vertical="center"/>
      <protection locked="0"/>
    </xf>
    <xf numFmtId="0" fontId="0" fillId="0" borderId="264" xfId="0" applyBorder="1" applyAlignment="1">
      <alignment horizontal="left" vertical="center"/>
    </xf>
    <xf numFmtId="0" fontId="47" fillId="36" borderId="82" xfId="50" applyFont="1" applyFill="1" applyBorder="1" applyAlignment="1">
      <alignment horizontal="center" vertical="center"/>
    </xf>
    <xf numFmtId="0" fontId="47" fillId="36" borderId="81" xfId="50" applyFont="1" applyFill="1" applyBorder="1" applyAlignment="1">
      <alignment horizontal="center" vertical="center"/>
    </xf>
    <xf numFmtId="0" fontId="47" fillId="36" borderId="26" xfId="50" applyFont="1" applyFill="1" applyBorder="1" applyAlignment="1">
      <alignment horizontal="center" vertical="center"/>
    </xf>
    <xf numFmtId="0" fontId="46" fillId="0" borderId="161" xfId="50" applyFont="1" applyBorder="1" applyAlignment="1" applyProtection="1">
      <alignment horizontal="center" vertical="center"/>
      <protection locked="0"/>
    </xf>
    <xf numFmtId="0" fontId="0" fillId="0" borderId="161" xfId="0" applyBorder="1" applyAlignment="1">
      <alignment horizontal="center" vertical="center"/>
    </xf>
    <xf numFmtId="0" fontId="0" fillId="36" borderId="81" xfId="0" applyFill="1" applyBorder="1" applyAlignment="1">
      <alignment horizontal="center"/>
    </xf>
    <xf numFmtId="0" fontId="0" fillId="36" borderId="26" xfId="0" applyFill="1" applyBorder="1" applyAlignment="1">
      <alignment horizontal="center"/>
    </xf>
    <xf numFmtId="0" fontId="46" fillId="0" borderId="243" xfId="50" applyFont="1" applyBorder="1" applyAlignment="1" applyProtection="1">
      <alignment horizontal="left" vertical="center"/>
      <protection locked="0"/>
    </xf>
    <xf numFmtId="0" fontId="0" fillId="0" borderId="11" xfId="0" applyBorder="1" applyAlignment="1">
      <alignment horizontal="left" vertical="center"/>
    </xf>
    <xf numFmtId="0" fontId="0" fillId="0" borderId="201" xfId="0" applyBorder="1" applyAlignment="1">
      <alignment horizontal="left" vertical="center"/>
    </xf>
    <xf numFmtId="0" fontId="0" fillId="0" borderId="83" xfId="0" applyBorder="1" applyAlignment="1">
      <alignment horizontal="center" vertical="center"/>
    </xf>
    <xf numFmtId="0" fontId="46" fillId="0" borderId="83" xfId="50" applyFont="1" applyBorder="1" applyAlignment="1" applyProtection="1">
      <alignment horizontal="center" vertical="center"/>
      <protection locked="0"/>
    </xf>
    <xf numFmtId="0" fontId="46" fillId="0" borderId="238" xfId="50" applyFont="1" applyBorder="1" applyAlignment="1" applyProtection="1">
      <alignment horizontal="left" vertical="center"/>
      <protection locked="0"/>
    </xf>
    <xf numFmtId="0" fontId="46" fillId="0" borderId="98" xfId="50" applyFont="1" applyBorder="1" applyAlignment="1" applyProtection="1">
      <alignment horizontal="left" vertical="center"/>
      <protection locked="0"/>
    </xf>
    <xf numFmtId="0" fontId="46" fillId="0" borderId="221" xfId="50" applyFont="1" applyBorder="1" applyAlignment="1" applyProtection="1">
      <alignment horizontal="left" vertical="center"/>
      <protection locked="0"/>
    </xf>
    <xf numFmtId="0" fontId="46" fillId="0" borderId="373" xfId="50" applyFont="1" applyBorder="1" applyAlignment="1" applyProtection="1">
      <alignment horizontal="center" vertical="center"/>
      <protection locked="0"/>
    </xf>
    <xf numFmtId="0" fontId="46" fillId="0" borderId="374" xfId="50" applyFont="1" applyBorder="1" applyAlignment="1" applyProtection="1">
      <alignment horizontal="left" vertical="center"/>
      <protection locked="0"/>
    </xf>
    <xf numFmtId="0" fontId="50" fillId="0" borderId="108" xfId="50" applyFont="1" applyBorder="1" applyAlignment="1" applyProtection="1">
      <alignment horizontal="center" vertical="center" wrapText="1"/>
      <protection locked="0"/>
    </xf>
    <xf numFmtId="0" fontId="50" fillId="0" borderId="234" xfId="50" applyFont="1" applyBorder="1" applyAlignment="1" applyProtection="1">
      <alignment horizontal="center" vertical="center"/>
      <protection locked="0"/>
    </xf>
    <xf numFmtId="0" fontId="49" fillId="0" borderId="88" xfId="50" applyFont="1" applyBorder="1" applyAlignment="1">
      <alignment horizontal="center" vertical="center"/>
    </xf>
    <xf numFmtId="0" fontId="49" fillId="0" borderId="0" xfId="50" applyFont="1" applyAlignment="1">
      <alignment horizontal="center" vertical="center"/>
    </xf>
    <xf numFmtId="0" fontId="47" fillId="0" borderId="253" xfId="50" applyFont="1" applyBorder="1" applyAlignment="1">
      <alignment horizontal="center" vertical="center"/>
    </xf>
    <xf numFmtId="0" fontId="47" fillId="0" borderId="89" xfId="50" applyFont="1" applyBorder="1" applyAlignment="1">
      <alignment horizontal="center" vertical="center"/>
    </xf>
    <xf numFmtId="0" fontId="47" fillId="0" borderId="254" xfId="50" applyFont="1" applyBorder="1" applyAlignment="1">
      <alignment horizontal="center" vertical="center"/>
    </xf>
    <xf numFmtId="0" fontId="47" fillId="0" borderId="85" xfId="50" applyFont="1" applyBorder="1" applyAlignment="1">
      <alignment horizontal="center" vertical="center"/>
    </xf>
    <xf numFmtId="0" fontId="47" fillId="0" borderId="87" xfId="50" applyFont="1" applyBorder="1" applyAlignment="1">
      <alignment horizontal="center" vertical="center"/>
    </xf>
    <xf numFmtId="0" fontId="47" fillId="0" borderId="86" xfId="50" applyFont="1" applyBorder="1" applyAlignment="1">
      <alignment horizontal="center" vertical="center"/>
    </xf>
    <xf numFmtId="0" fontId="0" fillId="36" borderId="81" xfId="0" applyFill="1" applyBorder="1" applyAlignment="1">
      <alignment horizontal="center" vertical="center"/>
    </xf>
    <xf numFmtId="0" fontId="0" fillId="36" borderId="26" xfId="0" applyFill="1" applyBorder="1" applyAlignment="1">
      <alignment horizontal="center" vertical="center"/>
    </xf>
    <xf numFmtId="0" fontId="47" fillId="0" borderId="255" xfId="50" applyFont="1" applyBorder="1" applyAlignment="1">
      <alignment horizontal="center" vertical="center" wrapText="1"/>
    </xf>
    <xf numFmtId="0" fontId="47" fillId="0" borderId="84" xfId="0" applyFont="1" applyBorder="1" applyAlignment="1">
      <alignment horizontal="center" vertical="center" wrapText="1"/>
    </xf>
    <xf numFmtId="0" fontId="46" fillId="0" borderId="90" xfId="50" applyFont="1" applyBorder="1" applyAlignment="1" applyProtection="1">
      <alignment horizontal="center" vertical="center"/>
      <protection locked="0"/>
    </xf>
    <xf numFmtId="0" fontId="46" fillId="0" borderId="382" xfId="50" applyFont="1" applyBorder="1" applyAlignment="1" applyProtection="1">
      <alignment horizontal="left" vertical="center"/>
      <protection locked="0"/>
    </xf>
    <xf numFmtId="0" fontId="0" fillId="0" borderId="383" xfId="0" applyBorder="1" applyAlignment="1">
      <alignment horizontal="left" vertical="center"/>
    </xf>
    <xf numFmtId="0" fontId="46" fillId="0" borderId="11" xfId="0" applyFont="1" applyBorder="1" applyAlignment="1">
      <alignment horizontal="left" vertical="center"/>
    </xf>
  </cellXfs>
  <cellStyles count="51">
    <cellStyle name="20% - 1. jelölőszín" xfId="1" builtinId="30" customBuiltin="1"/>
    <cellStyle name="20% - 2. jelölőszín" xfId="2" builtinId="34" customBuiltin="1"/>
    <cellStyle name="20% - 3. jelölőszín" xfId="3" builtinId="38" customBuiltin="1"/>
    <cellStyle name="20% - 4. jelölőszín" xfId="4" builtinId="42" customBuiltin="1"/>
    <cellStyle name="20% - 5. jelölőszín" xfId="5" builtinId="46" customBuiltin="1"/>
    <cellStyle name="20% - 6. jelölőszín" xfId="6" builtinId="50" customBuiltin="1"/>
    <cellStyle name="40% - 1. jelölőszín" xfId="7" builtinId="31" customBuiltin="1"/>
    <cellStyle name="40% - 2. jelölőszín" xfId="8" builtinId="35" customBuiltin="1"/>
    <cellStyle name="40% - 3. jelölőszín" xfId="9" builtinId="39" customBuiltin="1"/>
    <cellStyle name="40% - 4. jelölőszín" xfId="10" builtinId="43" customBuiltin="1"/>
    <cellStyle name="40% - 5. jelölőszín" xfId="11" builtinId="47" customBuiltin="1"/>
    <cellStyle name="40% - 6. jelölőszín" xfId="12" builtinId="51" customBuiltin="1"/>
    <cellStyle name="60% - 1. jelölőszín" xfId="13" builtinId="32" customBuiltin="1"/>
    <cellStyle name="60% - 2. jelölőszín" xfId="14" builtinId="36" customBuiltin="1"/>
    <cellStyle name="60% - 3. jelölőszín" xfId="15" builtinId="40" customBuiltin="1"/>
    <cellStyle name="60% - 4. jelölőszín" xfId="16" builtinId="44" customBuiltin="1"/>
    <cellStyle name="60% - 5. jelölőszín" xfId="17" builtinId="48" customBuiltin="1"/>
    <cellStyle name="60% - 6. jelölőszín" xfId="18" builtinId="52" customBuiltin="1"/>
    <cellStyle name="Bevitel" xfId="19" builtinId="20" customBuiltin="1"/>
    <cellStyle name="Cím" xfId="20" builtinId="15" customBuiltin="1"/>
    <cellStyle name="Címsor 1" xfId="21" builtinId="16" customBuiltin="1"/>
    <cellStyle name="Címsor 2" xfId="22" builtinId="17" customBuiltin="1"/>
    <cellStyle name="Címsor 3" xfId="23" builtinId="18" customBuiltin="1"/>
    <cellStyle name="Címsor 4" xfId="24" builtinId="19" customBuiltin="1"/>
    <cellStyle name="Ellenőrzőcella" xfId="25" builtinId="23" customBuiltin="1"/>
    <cellStyle name="Ezres" xfId="26" builtinId="3"/>
    <cellStyle name="Figyelmeztetés" xfId="27" builtinId="11" customBuiltin="1"/>
    <cellStyle name="Hivatkozott cella" xfId="28" builtinId="24" customBuiltin="1"/>
    <cellStyle name="Jegyzet" xfId="29" builtinId="10" customBuiltin="1"/>
    <cellStyle name="Jelölőszín 1" xfId="30" builtinId="29" customBuiltin="1"/>
    <cellStyle name="Jelölőszín 2" xfId="31" builtinId="33" customBuiltin="1"/>
    <cellStyle name="Jelölőszín 3" xfId="32" builtinId="37" customBuiltin="1"/>
    <cellStyle name="Jelölőszín 4" xfId="33" builtinId="41" customBuiltin="1"/>
    <cellStyle name="Jelölőszín 5" xfId="34" builtinId="45" customBuiltin="1"/>
    <cellStyle name="Jelölőszín 6" xfId="35" builtinId="49" customBuiltin="1"/>
    <cellStyle name="Jó" xfId="36" builtinId="26" customBuiltin="1"/>
    <cellStyle name="Kimenet" xfId="37" builtinId="21" customBuiltin="1"/>
    <cellStyle name="Magyarázó szöveg" xfId="38" builtinId="53" customBuiltin="1"/>
    <cellStyle name="Normál" xfId="0" builtinId="0"/>
    <cellStyle name="Normál 2" xfId="46" xr:uid="{00000000-0005-0000-0000-000027000000}"/>
    <cellStyle name="Normál 2 2" xfId="47" xr:uid="{00000000-0005-0000-0000-000028000000}"/>
    <cellStyle name="Normál 3" xfId="48" xr:uid="{00000000-0005-0000-0000-000029000000}"/>
    <cellStyle name="Normál 3 2" xfId="49" xr:uid="{00000000-0005-0000-0000-00002A000000}"/>
    <cellStyle name="Normál_bsc_kep_terv_onkorm_szakir" xfId="39" xr:uid="{00000000-0005-0000-0000-00002B000000}"/>
    <cellStyle name="Normál_H_B séma 0323" xfId="40" xr:uid="{00000000-0005-0000-0000-00002C000000}"/>
    <cellStyle name="Normál_H_B séma 0323 2" xfId="45" xr:uid="{00000000-0005-0000-0000-00002D000000}"/>
    <cellStyle name="Normál_Hír" xfId="50" xr:uid="{00000000-0005-0000-0000-00002E000000}"/>
    <cellStyle name="Összesen" xfId="41" builtinId="25" customBuiltin="1"/>
    <cellStyle name="Rossz" xfId="42" builtinId="27" customBuiltin="1"/>
    <cellStyle name="Semleges" xfId="43" builtinId="28" customBuiltin="1"/>
    <cellStyle name="Számítás" xfId="44" builtinId="22" customBuiltin="1"/>
  </cellStyles>
  <dxfs count="0"/>
  <tableStyles count="0" defaultTableStyle="TableStyleMedium9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23FF23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BFEFB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  <mruColors>
      <color rgb="FFCCFFCC"/>
      <color rgb="FF996600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1.xml"/><Relationship Id="rId13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5" Type="http://schemas.openxmlformats.org/officeDocument/2006/relationships/customXml" Target="../customXml/item3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Relationship Id="rId14" Type="http://schemas.openxmlformats.org/officeDocument/2006/relationships/customXml" Target="../customXml/item2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NKE/Feladatok/7+1%20KFP%20anyagok/Infokommunik&#225;ci&#243;/Katonai%20Infokommunik&#225;ci&#243;%20alapk&#233;pz&#233;si%20szak%20tantervi%20h&#225;l&#243;%202025-26-t&#243;l-platformra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ZAK"/>
      <sheetName val="Katonai Informatika"/>
      <sheetName val="Katonai kommunikáció"/>
      <sheetName val="Információvédelem"/>
      <sheetName val="REF-EHV"/>
      <sheetName val="Elotanulmanyi rend"/>
      <sheetName val="Munka1"/>
    </sheetNames>
    <sheetDataSet>
      <sheetData sheetId="0">
        <row r="58">
          <cell r="D58">
            <v>0</v>
          </cell>
          <cell r="E58">
            <v>0</v>
          </cell>
          <cell r="F58">
            <v>30</v>
          </cell>
          <cell r="G58">
            <v>600</v>
          </cell>
          <cell r="H58">
            <v>27</v>
          </cell>
          <cell r="I58" t="str">
            <v>x</v>
          </cell>
          <cell r="J58">
            <v>16</v>
          </cell>
          <cell r="K58">
            <v>224</v>
          </cell>
          <cell r="L58">
            <v>17</v>
          </cell>
          <cell r="M58">
            <v>238</v>
          </cell>
          <cell r="N58">
            <v>27</v>
          </cell>
          <cell r="O58" t="str">
            <v>x</v>
          </cell>
          <cell r="P58">
            <v>9</v>
          </cell>
          <cell r="Q58">
            <v>126</v>
          </cell>
          <cell r="R58">
            <v>22</v>
          </cell>
          <cell r="S58">
            <v>318</v>
          </cell>
          <cell r="T58">
            <v>31</v>
          </cell>
          <cell r="U58" t="str">
            <v>x</v>
          </cell>
          <cell r="V58">
            <v>16</v>
          </cell>
          <cell r="W58">
            <v>224</v>
          </cell>
          <cell r="X58">
            <v>12</v>
          </cell>
          <cell r="Y58">
            <v>182</v>
          </cell>
          <cell r="Z58">
            <v>32</v>
          </cell>
          <cell r="AA58" t="str">
            <v>x</v>
          </cell>
          <cell r="AB58">
            <v>2</v>
          </cell>
          <cell r="AC58">
            <v>28</v>
          </cell>
          <cell r="AD58">
            <v>5</v>
          </cell>
          <cell r="AE58">
            <v>70</v>
          </cell>
          <cell r="AF58">
            <v>7</v>
          </cell>
          <cell r="AG58" t="str">
            <v>x</v>
          </cell>
          <cell r="AH58">
            <v>3</v>
          </cell>
          <cell r="AI58">
            <v>42</v>
          </cell>
          <cell r="AJ58">
            <v>3</v>
          </cell>
          <cell r="AK58">
            <v>42</v>
          </cell>
          <cell r="AL58">
            <v>7</v>
          </cell>
          <cell r="AM58" t="str">
            <v>x</v>
          </cell>
          <cell r="AN58">
            <v>2</v>
          </cell>
          <cell r="AO58">
            <v>28</v>
          </cell>
          <cell r="AP58">
            <v>2</v>
          </cell>
          <cell r="AQ58">
            <v>28</v>
          </cell>
          <cell r="AR58">
            <v>5</v>
          </cell>
          <cell r="AS58" t="str">
            <v>x</v>
          </cell>
          <cell r="AT58">
            <v>0</v>
          </cell>
          <cell r="AU58">
            <v>0</v>
          </cell>
          <cell r="AV58">
            <v>2</v>
          </cell>
          <cell r="AW58">
            <v>28</v>
          </cell>
          <cell r="AX58">
            <v>10</v>
          </cell>
          <cell r="AY58" t="str">
            <v>x</v>
          </cell>
          <cell r="AZ58">
            <v>40</v>
          </cell>
          <cell r="BA58">
            <v>672</v>
          </cell>
          <cell r="BB58">
            <v>93</v>
          </cell>
          <cell r="BC58">
            <v>1506</v>
          </cell>
          <cell r="BD58">
            <v>146</v>
          </cell>
          <cell r="BE58">
            <v>141</v>
          </cell>
        </row>
      </sheetData>
      <sheetData sheetId="1"/>
      <sheetData sheetId="2"/>
      <sheetData sheetId="3"/>
      <sheetData sheetId="4"/>
      <sheetData sheetId="5" refreshError="1"/>
      <sheetData sheetId="6" refreshError="1"/>
    </sheetDataSet>
  </externalBook>
</externalLink>
</file>

<file path=xl/theme/theme1.xml><?xml version="1.0" encoding="utf-8"?>
<a:theme xmlns:a="http://schemas.openxmlformats.org/drawingml/2006/main" name="Office-téma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Munka5">
    <tabColor indexed="10"/>
    <pageSetUpPr fitToPage="1"/>
  </sheetPr>
  <dimension ref="A1:JUO239"/>
  <sheetViews>
    <sheetView view="pageBreakPreview" zoomScale="90" zoomScaleNormal="100" zoomScaleSheetLayoutView="90" zoomScalePageLayoutView="90" workbookViewId="0">
      <pane xSplit="3" ySplit="4" topLeftCell="D5" activePane="bottomRight" state="frozen"/>
      <selection pane="topRight" activeCell="D1" sqref="D1"/>
      <selection pane="bottomLeft" activeCell="A5" sqref="A5"/>
      <selection pane="bottomRight" activeCell="AW90" sqref="AW90"/>
    </sheetView>
  </sheetViews>
  <sheetFormatPr defaultColWidth="10.6640625" defaultRowHeight="15.5" x14ac:dyDescent="0.35"/>
  <cols>
    <col min="1" max="1" width="17.109375" style="1" customWidth="1"/>
    <col min="2" max="2" width="7.109375" style="2" customWidth="1"/>
    <col min="3" max="3" width="81.6640625" style="2" bestFit="1" customWidth="1"/>
    <col min="4" max="15" width="5.6640625" style="19" customWidth="1"/>
    <col min="16" max="17" width="6" style="19" customWidth="1"/>
    <col min="18" max="22" width="5.6640625" style="19" customWidth="1"/>
    <col min="23" max="23" width="6" style="19" customWidth="1"/>
    <col min="24" max="28" width="5.6640625" style="19" customWidth="1"/>
    <col min="29" max="29" width="6" style="19" customWidth="1"/>
    <col min="30" max="31" width="5.6640625" style="19" customWidth="1"/>
    <col min="32" max="32" width="6" style="19" customWidth="1"/>
    <col min="33" max="39" width="5.6640625" style="19" customWidth="1"/>
    <col min="40" max="41" width="6" style="19" customWidth="1"/>
    <col min="42" max="54" width="5.6640625" style="19" customWidth="1"/>
    <col min="55" max="55" width="7.44140625" style="19" customWidth="1"/>
    <col min="56" max="56" width="7.6640625" style="19" customWidth="1"/>
    <col min="57" max="57" width="10.6640625" style="19" customWidth="1"/>
    <col min="58" max="58" width="50.77734375" style="2" bestFit="1" customWidth="1"/>
    <col min="59" max="59" width="41.6640625" style="2" customWidth="1"/>
    <col min="60" max="69" width="1.6640625" style="2" customWidth="1"/>
    <col min="70" max="70" width="2.33203125" style="2" customWidth="1"/>
    <col min="71" max="16384" width="10.6640625" style="2"/>
  </cols>
  <sheetData>
    <row r="1" spans="1:7321" ht="22.5" x14ac:dyDescent="0.25">
      <c r="A1" s="635" t="s">
        <v>0</v>
      </c>
      <c r="B1" s="635"/>
      <c r="C1" s="635"/>
      <c r="D1" s="635"/>
      <c r="E1" s="635"/>
      <c r="F1" s="635"/>
      <c r="G1" s="635"/>
      <c r="H1" s="635"/>
      <c r="I1" s="635"/>
      <c r="J1" s="635"/>
      <c r="K1" s="635"/>
      <c r="L1" s="635"/>
      <c r="M1" s="635"/>
      <c r="N1" s="635"/>
      <c r="O1" s="635"/>
      <c r="P1" s="635"/>
      <c r="Q1" s="635"/>
      <c r="R1" s="635"/>
      <c r="S1" s="635"/>
      <c r="T1" s="635"/>
      <c r="U1" s="635"/>
      <c r="V1" s="635"/>
      <c r="W1" s="635"/>
      <c r="X1" s="635"/>
      <c r="Y1" s="635"/>
      <c r="Z1" s="635"/>
      <c r="AA1" s="635"/>
      <c r="AB1" s="635"/>
      <c r="AC1" s="635"/>
      <c r="AD1" s="635"/>
      <c r="AE1" s="635"/>
      <c r="AF1" s="635"/>
      <c r="AG1" s="635"/>
      <c r="AH1" s="635"/>
      <c r="AI1" s="635"/>
      <c r="AJ1" s="635"/>
      <c r="AK1" s="635"/>
      <c r="AL1" s="635"/>
      <c r="AM1" s="635"/>
      <c r="AN1" s="635"/>
      <c r="AO1" s="635"/>
      <c r="AP1" s="635"/>
      <c r="AQ1" s="635"/>
      <c r="AR1" s="635"/>
      <c r="AS1" s="635"/>
      <c r="AT1" s="635"/>
      <c r="AU1" s="635"/>
      <c r="AV1" s="635"/>
      <c r="AW1" s="635"/>
      <c r="AX1" s="635"/>
      <c r="AY1" s="635"/>
      <c r="AZ1" s="635"/>
      <c r="BA1" s="635"/>
      <c r="BB1" s="635"/>
      <c r="BC1" s="635"/>
      <c r="BD1" s="635"/>
      <c r="BE1" s="635"/>
    </row>
    <row r="2" spans="1:7321" ht="22.5" x14ac:dyDescent="0.25">
      <c r="A2" s="636" t="s">
        <v>1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6"/>
    </row>
    <row r="3" spans="1:7321" ht="22.15" customHeight="1" x14ac:dyDescent="0.25">
      <c r="A3" s="636" t="s">
        <v>2</v>
      </c>
      <c r="B3" s="636"/>
      <c r="C3" s="636"/>
      <c r="D3" s="636"/>
      <c r="E3" s="636"/>
      <c r="F3" s="636"/>
      <c r="G3" s="636"/>
      <c r="H3" s="636"/>
      <c r="I3" s="636"/>
      <c r="J3" s="636"/>
      <c r="K3" s="636"/>
      <c r="L3" s="636"/>
      <c r="M3" s="636"/>
      <c r="N3" s="636"/>
      <c r="O3" s="636"/>
      <c r="P3" s="636"/>
      <c r="Q3" s="636"/>
      <c r="R3" s="636"/>
      <c r="S3" s="636"/>
      <c r="T3" s="636"/>
      <c r="U3" s="636"/>
      <c r="V3" s="636"/>
      <c r="W3" s="636"/>
      <c r="X3" s="636"/>
      <c r="Y3" s="636"/>
      <c r="Z3" s="636"/>
      <c r="AA3" s="636"/>
      <c r="AB3" s="636"/>
      <c r="AC3" s="636"/>
      <c r="AD3" s="636"/>
      <c r="AE3" s="636"/>
      <c r="AF3" s="636"/>
      <c r="AG3" s="636"/>
      <c r="AH3" s="636"/>
      <c r="AI3" s="636"/>
      <c r="AJ3" s="636"/>
      <c r="AK3" s="636"/>
      <c r="AL3" s="636"/>
      <c r="AM3" s="636"/>
      <c r="AN3" s="636"/>
      <c r="AO3" s="636"/>
      <c r="AP3" s="636"/>
      <c r="AQ3" s="636"/>
      <c r="AR3" s="636"/>
      <c r="AS3" s="636"/>
      <c r="AT3" s="636"/>
      <c r="AU3" s="636"/>
      <c r="AV3" s="636"/>
      <c r="AW3" s="636"/>
      <c r="AX3" s="636"/>
      <c r="AY3" s="636"/>
      <c r="AZ3" s="636"/>
      <c r="BA3" s="636"/>
      <c r="BB3" s="636"/>
      <c r="BC3" s="636"/>
      <c r="BD3" s="636"/>
      <c r="BE3" s="636"/>
    </row>
    <row r="4" spans="1:7321" ht="22.15" customHeight="1" thickBot="1" x14ac:dyDescent="0.3">
      <c r="A4" s="637" t="s">
        <v>3</v>
      </c>
      <c r="B4" s="637"/>
      <c r="C4" s="637"/>
      <c r="D4" s="637"/>
      <c r="E4" s="637"/>
      <c r="F4" s="637"/>
      <c r="G4" s="637"/>
      <c r="H4" s="637"/>
      <c r="I4" s="637"/>
      <c r="J4" s="637"/>
      <c r="K4" s="637"/>
      <c r="L4" s="637"/>
      <c r="M4" s="637"/>
      <c r="N4" s="637"/>
      <c r="O4" s="637"/>
      <c r="P4" s="637"/>
      <c r="Q4" s="637"/>
      <c r="R4" s="637"/>
      <c r="S4" s="637"/>
      <c r="T4" s="637"/>
      <c r="U4" s="637"/>
      <c r="V4" s="637"/>
      <c r="W4" s="637"/>
      <c r="X4" s="637"/>
      <c r="Y4" s="637"/>
      <c r="Z4" s="637"/>
      <c r="AA4" s="637"/>
      <c r="AB4" s="637"/>
      <c r="AC4" s="637"/>
      <c r="AD4" s="637"/>
      <c r="AE4" s="637"/>
      <c r="AF4" s="637"/>
      <c r="AG4" s="637"/>
      <c r="AH4" s="637"/>
      <c r="AI4" s="637"/>
      <c r="AJ4" s="637"/>
      <c r="AK4" s="637"/>
      <c r="AL4" s="637"/>
      <c r="AM4" s="637"/>
      <c r="AN4" s="637"/>
      <c r="AO4" s="637"/>
      <c r="AP4" s="637"/>
      <c r="AQ4" s="637"/>
      <c r="AR4" s="637"/>
      <c r="AS4" s="637"/>
      <c r="AT4" s="637"/>
      <c r="AU4" s="637"/>
      <c r="AV4" s="637"/>
      <c r="AW4" s="637"/>
      <c r="AX4" s="637"/>
      <c r="AY4" s="637"/>
      <c r="AZ4" s="637"/>
      <c r="BA4" s="637"/>
      <c r="BB4" s="637"/>
      <c r="BC4" s="637"/>
      <c r="BD4" s="637"/>
      <c r="BE4" s="637"/>
    </row>
    <row r="5" spans="1:7321" ht="15.75" customHeight="1" thickTop="1" thickBot="1" x14ac:dyDescent="0.3">
      <c r="A5" s="638" t="s">
        <v>4</v>
      </c>
      <c r="B5" s="641" t="s">
        <v>5</v>
      </c>
      <c r="C5" s="644" t="s">
        <v>6</v>
      </c>
      <c r="D5" s="95"/>
      <c r="E5" s="95"/>
      <c r="F5" s="95"/>
      <c r="G5" s="95"/>
      <c r="H5" s="95"/>
      <c r="I5" s="95"/>
      <c r="J5" s="95"/>
      <c r="K5" s="95"/>
      <c r="L5" s="95"/>
      <c r="M5" s="95"/>
      <c r="N5" s="95"/>
      <c r="O5" s="95"/>
      <c r="P5" s="674" t="s">
        <v>7</v>
      </c>
      <c r="Q5" s="675"/>
      <c r="R5" s="675"/>
      <c r="S5" s="675"/>
      <c r="T5" s="675"/>
      <c r="U5" s="675"/>
      <c r="V5" s="675"/>
      <c r="W5" s="675"/>
      <c r="X5" s="675"/>
      <c r="Y5" s="675"/>
      <c r="Z5" s="675"/>
      <c r="AA5" s="675"/>
      <c r="AB5" s="675"/>
      <c r="AC5" s="675"/>
      <c r="AD5" s="675"/>
      <c r="AE5" s="675"/>
      <c r="AF5" s="675"/>
      <c r="AG5" s="675"/>
      <c r="AH5" s="675"/>
      <c r="AI5" s="675"/>
      <c r="AJ5" s="675"/>
      <c r="AK5" s="675"/>
      <c r="AL5" s="675"/>
      <c r="AM5" s="675"/>
      <c r="AN5" s="675"/>
      <c r="AO5" s="675"/>
      <c r="AP5" s="675"/>
      <c r="AQ5" s="675"/>
      <c r="AR5" s="675"/>
      <c r="AS5" s="675"/>
      <c r="AT5" s="675"/>
      <c r="AU5" s="675"/>
      <c r="AV5" s="675"/>
      <c r="AW5" s="675"/>
      <c r="AX5" s="675"/>
      <c r="AY5" s="676"/>
      <c r="AZ5" s="668" t="s">
        <v>8</v>
      </c>
      <c r="BA5" s="669"/>
      <c r="BB5" s="669"/>
      <c r="BC5" s="669"/>
      <c r="BD5" s="669"/>
      <c r="BE5" s="670"/>
      <c r="BF5" s="661" t="s">
        <v>9</v>
      </c>
      <c r="BG5" s="663" t="s">
        <v>10</v>
      </c>
    </row>
    <row r="6" spans="1:7321" ht="15.75" customHeight="1" x14ac:dyDescent="0.35">
      <c r="A6" s="639"/>
      <c r="B6" s="642"/>
      <c r="C6" s="645"/>
      <c r="D6" s="620" t="s">
        <v>11</v>
      </c>
      <c r="E6" s="621"/>
      <c r="F6" s="621"/>
      <c r="G6" s="621"/>
      <c r="H6" s="621"/>
      <c r="I6" s="622"/>
      <c r="J6" s="620" t="s">
        <v>12</v>
      </c>
      <c r="K6" s="621"/>
      <c r="L6" s="621"/>
      <c r="M6" s="621"/>
      <c r="N6" s="621"/>
      <c r="O6" s="622"/>
      <c r="P6" s="620" t="s">
        <v>13</v>
      </c>
      <c r="Q6" s="621"/>
      <c r="R6" s="621"/>
      <c r="S6" s="621"/>
      <c r="T6" s="621"/>
      <c r="U6" s="622"/>
      <c r="V6" s="620" t="s">
        <v>14</v>
      </c>
      <c r="W6" s="621"/>
      <c r="X6" s="621"/>
      <c r="Y6" s="621"/>
      <c r="Z6" s="621"/>
      <c r="AA6" s="622"/>
      <c r="AB6" s="620" t="s">
        <v>15</v>
      </c>
      <c r="AC6" s="621"/>
      <c r="AD6" s="621"/>
      <c r="AE6" s="621"/>
      <c r="AF6" s="621"/>
      <c r="AG6" s="622"/>
      <c r="AH6" s="620" t="s">
        <v>16</v>
      </c>
      <c r="AI6" s="621"/>
      <c r="AJ6" s="621"/>
      <c r="AK6" s="621"/>
      <c r="AL6" s="621"/>
      <c r="AM6" s="622"/>
      <c r="AN6" s="620" t="s">
        <v>17</v>
      </c>
      <c r="AO6" s="621"/>
      <c r="AP6" s="621"/>
      <c r="AQ6" s="621"/>
      <c r="AR6" s="621"/>
      <c r="AS6" s="622"/>
      <c r="AT6" s="620" t="s">
        <v>18</v>
      </c>
      <c r="AU6" s="621"/>
      <c r="AV6" s="621"/>
      <c r="AW6" s="621"/>
      <c r="AX6" s="621"/>
      <c r="AY6" s="647"/>
      <c r="AZ6" s="671"/>
      <c r="BA6" s="672"/>
      <c r="BB6" s="672"/>
      <c r="BC6" s="672"/>
      <c r="BD6" s="672"/>
      <c r="BE6" s="673"/>
      <c r="BF6" s="662"/>
      <c r="BG6" s="664"/>
    </row>
    <row r="7" spans="1:7321" ht="15.75" customHeight="1" x14ac:dyDescent="0.25">
      <c r="A7" s="639"/>
      <c r="B7" s="642"/>
      <c r="C7" s="645"/>
      <c r="D7" s="630" t="s">
        <v>19</v>
      </c>
      <c r="E7" s="631"/>
      <c r="F7" s="634" t="s">
        <v>20</v>
      </c>
      <c r="G7" s="631"/>
      <c r="H7" s="623" t="s">
        <v>21</v>
      </c>
      <c r="I7" s="625" t="s">
        <v>22</v>
      </c>
      <c r="J7" s="630" t="s">
        <v>19</v>
      </c>
      <c r="K7" s="631"/>
      <c r="L7" s="634" t="s">
        <v>20</v>
      </c>
      <c r="M7" s="631"/>
      <c r="N7" s="623" t="s">
        <v>21</v>
      </c>
      <c r="O7" s="625" t="s">
        <v>23</v>
      </c>
      <c r="P7" s="630" t="s">
        <v>19</v>
      </c>
      <c r="Q7" s="631"/>
      <c r="R7" s="634" t="s">
        <v>20</v>
      </c>
      <c r="S7" s="631"/>
      <c r="T7" s="623" t="s">
        <v>21</v>
      </c>
      <c r="U7" s="625" t="s">
        <v>23</v>
      </c>
      <c r="V7" s="630" t="s">
        <v>19</v>
      </c>
      <c r="W7" s="631"/>
      <c r="X7" s="634" t="s">
        <v>20</v>
      </c>
      <c r="Y7" s="631"/>
      <c r="Z7" s="623" t="s">
        <v>21</v>
      </c>
      <c r="AA7" s="625" t="s">
        <v>23</v>
      </c>
      <c r="AB7" s="630" t="s">
        <v>19</v>
      </c>
      <c r="AC7" s="631"/>
      <c r="AD7" s="634" t="s">
        <v>20</v>
      </c>
      <c r="AE7" s="631"/>
      <c r="AF7" s="623" t="s">
        <v>21</v>
      </c>
      <c r="AG7" s="625" t="s">
        <v>23</v>
      </c>
      <c r="AH7" s="630" t="s">
        <v>19</v>
      </c>
      <c r="AI7" s="631"/>
      <c r="AJ7" s="634" t="s">
        <v>20</v>
      </c>
      <c r="AK7" s="631"/>
      <c r="AL7" s="623" t="s">
        <v>21</v>
      </c>
      <c r="AM7" s="625" t="s">
        <v>23</v>
      </c>
      <c r="AN7" s="630" t="s">
        <v>19</v>
      </c>
      <c r="AO7" s="631"/>
      <c r="AP7" s="634" t="s">
        <v>20</v>
      </c>
      <c r="AQ7" s="631"/>
      <c r="AR7" s="623" t="s">
        <v>21</v>
      </c>
      <c r="AS7" s="625" t="s">
        <v>23</v>
      </c>
      <c r="AT7" s="630" t="s">
        <v>19</v>
      </c>
      <c r="AU7" s="631"/>
      <c r="AV7" s="634" t="s">
        <v>20</v>
      </c>
      <c r="AW7" s="631"/>
      <c r="AX7" s="623" t="s">
        <v>21</v>
      </c>
      <c r="AY7" s="625" t="s">
        <v>22</v>
      </c>
      <c r="AZ7" s="630" t="s">
        <v>19</v>
      </c>
      <c r="BA7" s="631"/>
      <c r="BB7" s="634" t="s">
        <v>20</v>
      </c>
      <c r="BC7" s="631"/>
      <c r="BD7" s="623" t="s">
        <v>21</v>
      </c>
      <c r="BE7" s="658" t="s">
        <v>24</v>
      </c>
      <c r="BF7" s="662"/>
      <c r="BG7" s="664"/>
    </row>
    <row r="8" spans="1:7321" ht="80.150000000000006" customHeight="1" thickBot="1" x14ac:dyDescent="0.3">
      <c r="A8" s="640"/>
      <c r="B8" s="643"/>
      <c r="C8" s="646"/>
      <c r="D8" s="124" t="s">
        <v>25</v>
      </c>
      <c r="E8" s="213" t="s">
        <v>26</v>
      </c>
      <c r="F8" s="214" t="s">
        <v>25</v>
      </c>
      <c r="G8" s="213" t="s">
        <v>26</v>
      </c>
      <c r="H8" s="624"/>
      <c r="I8" s="626"/>
      <c r="J8" s="124" t="s">
        <v>25</v>
      </c>
      <c r="K8" s="213" t="s">
        <v>26</v>
      </c>
      <c r="L8" s="214" t="s">
        <v>25</v>
      </c>
      <c r="M8" s="213" t="s">
        <v>26</v>
      </c>
      <c r="N8" s="624"/>
      <c r="O8" s="626"/>
      <c r="P8" s="124" t="s">
        <v>25</v>
      </c>
      <c r="Q8" s="213" t="s">
        <v>26</v>
      </c>
      <c r="R8" s="214" t="s">
        <v>25</v>
      </c>
      <c r="S8" s="213" t="s">
        <v>26</v>
      </c>
      <c r="T8" s="624"/>
      <c r="U8" s="626"/>
      <c r="V8" s="124" t="s">
        <v>25</v>
      </c>
      <c r="W8" s="213" t="s">
        <v>26</v>
      </c>
      <c r="X8" s="214" t="s">
        <v>25</v>
      </c>
      <c r="Y8" s="213" t="s">
        <v>26</v>
      </c>
      <c r="Z8" s="624"/>
      <c r="AA8" s="626"/>
      <c r="AB8" s="124" t="s">
        <v>25</v>
      </c>
      <c r="AC8" s="213" t="s">
        <v>26</v>
      </c>
      <c r="AD8" s="214" t="s">
        <v>25</v>
      </c>
      <c r="AE8" s="213" t="s">
        <v>26</v>
      </c>
      <c r="AF8" s="624"/>
      <c r="AG8" s="626"/>
      <c r="AH8" s="124" t="s">
        <v>25</v>
      </c>
      <c r="AI8" s="213" t="s">
        <v>26</v>
      </c>
      <c r="AJ8" s="214" t="s">
        <v>25</v>
      </c>
      <c r="AK8" s="213" t="s">
        <v>26</v>
      </c>
      <c r="AL8" s="624"/>
      <c r="AM8" s="626"/>
      <c r="AN8" s="124" t="s">
        <v>25</v>
      </c>
      <c r="AO8" s="213" t="s">
        <v>26</v>
      </c>
      <c r="AP8" s="214" t="s">
        <v>25</v>
      </c>
      <c r="AQ8" s="213" t="s">
        <v>26</v>
      </c>
      <c r="AR8" s="624"/>
      <c r="AS8" s="626"/>
      <c r="AT8" s="124" t="s">
        <v>25</v>
      </c>
      <c r="AU8" s="213" t="s">
        <v>26</v>
      </c>
      <c r="AV8" s="214" t="s">
        <v>25</v>
      </c>
      <c r="AW8" s="213" t="s">
        <v>26</v>
      </c>
      <c r="AX8" s="624"/>
      <c r="AY8" s="626"/>
      <c r="AZ8" s="124" t="s">
        <v>25</v>
      </c>
      <c r="BA8" s="213" t="s">
        <v>26</v>
      </c>
      <c r="BB8" s="214" t="s">
        <v>25</v>
      </c>
      <c r="BC8" s="213" t="s">
        <v>26</v>
      </c>
      <c r="BD8" s="624"/>
      <c r="BE8" s="659"/>
      <c r="BF8" s="662"/>
      <c r="BG8" s="664"/>
    </row>
    <row r="9" spans="1:7321" s="3" customFormat="1" ht="15.65" customHeight="1" thickBot="1" x14ac:dyDescent="0.4">
      <c r="A9" s="215"/>
      <c r="B9" s="216"/>
      <c r="C9" s="217" t="s">
        <v>27</v>
      </c>
      <c r="D9" s="218"/>
      <c r="E9" s="218"/>
      <c r="F9" s="218"/>
      <c r="G9" s="218"/>
      <c r="H9" s="218"/>
      <c r="I9" s="218"/>
      <c r="J9" s="218"/>
      <c r="K9" s="218"/>
      <c r="L9" s="218"/>
      <c r="M9" s="218"/>
      <c r="N9" s="218"/>
      <c r="O9" s="218"/>
      <c r="P9" s="660"/>
      <c r="Q9" s="632"/>
      <c r="R9" s="632"/>
      <c r="S9" s="632"/>
      <c r="T9" s="632"/>
      <c r="U9" s="632"/>
      <c r="V9" s="632"/>
      <c r="W9" s="632"/>
      <c r="X9" s="632"/>
      <c r="Y9" s="632"/>
      <c r="Z9" s="632"/>
      <c r="AA9" s="632"/>
      <c r="AB9" s="632"/>
      <c r="AC9" s="632"/>
      <c r="AD9" s="632"/>
      <c r="AE9" s="632"/>
      <c r="AF9" s="632"/>
      <c r="AG9" s="632"/>
      <c r="AH9" s="632"/>
      <c r="AI9" s="632"/>
      <c r="AJ9" s="632"/>
      <c r="AK9" s="632"/>
      <c r="AL9" s="632"/>
      <c r="AM9" s="632"/>
      <c r="AN9" s="632"/>
      <c r="AO9" s="632"/>
      <c r="AP9" s="632"/>
      <c r="AQ9" s="632"/>
      <c r="AR9" s="632"/>
      <c r="AS9" s="632"/>
      <c r="AT9" s="632"/>
      <c r="AU9" s="632"/>
      <c r="AV9" s="632"/>
      <c r="AW9" s="632"/>
      <c r="AX9" s="632"/>
      <c r="AY9" s="633"/>
      <c r="AZ9" s="219"/>
      <c r="BA9" s="220" t="str">
        <f>IF(AZ9=0,"",AZ9)</f>
        <v/>
      </c>
      <c r="BB9" s="220"/>
      <c r="BC9" s="220"/>
      <c r="BD9" s="220"/>
      <c r="BE9" s="221"/>
      <c r="BF9" s="222"/>
      <c r="BG9" s="223"/>
    </row>
    <row r="10" spans="1:7321" s="9" customFormat="1" ht="15.75" customHeight="1" thickBot="1" x14ac:dyDescent="0.4">
      <c r="A10" s="159" t="s">
        <v>28</v>
      </c>
      <c r="B10" s="125" t="s">
        <v>29</v>
      </c>
      <c r="C10" s="159" t="s">
        <v>30</v>
      </c>
      <c r="D10" s="170"/>
      <c r="E10" s="200" t="str">
        <f t="shared" ref="E10" si="0">IF(D10*14=0,"",D10*14)</f>
        <v/>
      </c>
      <c r="F10" s="170">
        <v>8</v>
      </c>
      <c r="G10" s="200">
        <v>180</v>
      </c>
      <c r="H10" s="170">
        <v>8</v>
      </c>
      <c r="I10" s="171" t="s">
        <v>31</v>
      </c>
      <c r="J10" s="201"/>
      <c r="K10" s="200" t="str">
        <f t="shared" ref="K10:K44" si="1">IF(J10*14=0,"",J10*14)</f>
        <v/>
      </c>
      <c r="L10" s="170"/>
      <c r="M10" s="200" t="str">
        <f t="shared" ref="M10:M44" si="2">IF(L10*14=0,"",L10*14)</f>
        <v/>
      </c>
      <c r="N10" s="170"/>
      <c r="O10" s="139"/>
      <c r="P10" s="170"/>
      <c r="Q10" s="200" t="str">
        <f t="shared" ref="Q10:Q44" si="3">IF(P10*14=0,"",P10*14)</f>
        <v/>
      </c>
      <c r="R10" s="170"/>
      <c r="S10" s="200" t="str">
        <f t="shared" ref="S10:S44" si="4">IF(R10*14=0,"",R10*14)</f>
        <v/>
      </c>
      <c r="T10" s="170"/>
      <c r="U10" s="171"/>
      <c r="V10" s="201"/>
      <c r="W10" s="200" t="str">
        <f t="shared" ref="W10:W18" si="5">IF(V10*14=0,"",V10*14)</f>
        <v/>
      </c>
      <c r="X10" s="170"/>
      <c r="Y10" s="200" t="str">
        <f t="shared" ref="Y10:Y18" si="6">IF(X10*14=0,"",X10*14)</f>
        <v/>
      </c>
      <c r="Z10" s="170"/>
      <c r="AA10" s="139"/>
      <c r="AB10" s="170"/>
      <c r="AC10" s="200" t="str">
        <f t="shared" ref="AC10:AC40" si="7">IF(AB10*14=0,"",AB10*14)</f>
        <v/>
      </c>
      <c r="AD10" s="170"/>
      <c r="AE10" s="200" t="str">
        <f t="shared" ref="AE10:AE38" si="8">IF(AD10*14=0,"",AD10*14)</f>
        <v/>
      </c>
      <c r="AF10" s="170"/>
      <c r="AG10" s="171"/>
      <c r="AH10" s="201"/>
      <c r="AI10" s="200" t="str">
        <f t="shared" ref="AI10:AI18" si="9">IF(AH10*14=0,"",AH10*14)</f>
        <v/>
      </c>
      <c r="AJ10" s="170"/>
      <c r="AK10" s="200" t="str">
        <f t="shared" ref="AK10:AK44" si="10">IF(AJ10*14=0,"",AJ10*14)</f>
        <v/>
      </c>
      <c r="AL10" s="170"/>
      <c r="AM10" s="139"/>
      <c r="AN10" s="201"/>
      <c r="AO10" s="200" t="str">
        <f t="shared" ref="AO10:AO44" si="11">IF(AN10*14=0,"",AN10*14)</f>
        <v/>
      </c>
      <c r="AP10" s="224"/>
      <c r="AQ10" s="200" t="str">
        <f t="shared" ref="AQ10:AQ44" si="12">IF(AP10*14=0,"",AP10*14)</f>
        <v/>
      </c>
      <c r="AR10" s="224"/>
      <c r="AS10" s="203"/>
      <c r="AT10" s="170"/>
      <c r="AU10" s="200" t="str">
        <f t="shared" ref="AU10:AU44" si="13">IF(AT10*14=0,"",AT10*14)</f>
        <v/>
      </c>
      <c r="AV10" s="170"/>
      <c r="AW10" s="200" t="str">
        <f t="shared" ref="AW10:AW44" si="14">IF(AV10*14=0,"",AV10*14)</f>
        <v/>
      </c>
      <c r="AX10" s="170"/>
      <c r="AY10" s="170"/>
      <c r="AZ10" s="219" t="str">
        <f t="shared" ref="AZ10:AZ18" si="15">IF(D10+J10+P10+V10+AB10+AH10+AN10+AT10=0,"",D10+J10+P10+V10+AB10+AH10+AN10+AT10)</f>
        <v/>
      </c>
      <c r="BA10" s="220" t="str">
        <f t="shared" ref="BA10:BA19" si="16">IF((D10+J10+P10+V10+AB10+AH10+AN10+AT10)*14=0,"",(D10+J10+P10+V10+AB10+AH10+AN10+AT10)*14)</f>
        <v/>
      </c>
      <c r="BB10" s="220">
        <f t="shared" ref="BB10:BB18" si="17">IF(F10+L10+R10+X10+AD10+AJ10+AP10+AV10=0,"",F10+L10+R10+X10+AD10+AJ10+AP10+AV10)</f>
        <v>8</v>
      </c>
      <c r="BC10" s="220">
        <v>180</v>
      </c>
      <c r="BD10" s="220">
        <f t="shared" ref="BD10:BD44" si="18">IF(N10+H10+T10+Z10+AF10+AL10+AR10+AX10=0,"",N10+H10+T10+Z10+AF10+AL10+AR10+AX10)</f>
        <v>8</v>
      </c>
      <c r="BE10" s="221">
        <f t="shared" ref="BE10:BE14" si="19">IF(D10+F10+L10+J10+P10+R10+V10+X10+AB10+AD10+AH10+AJ10+AN10+AP10+AT10+AV10=0,"",D10+F10+L10+J10+P10+R10+V10+X10+AB10+AD10+AH10+AJ10+AN10+AP10+AT10+AV10)</f>
        <v>8</v>
      </c>
      <c r="BF10" s="225" t="s">
        <v>32</v>
      </c>
      <c r="BG10" s="223" t="s">
        <v>33</v>
      </c>
    </row>
    <row r="11" spans="1:7321" s="9" customFormat="1" ht="15.75" customHeight="1" thickBot="1" x14ac:dyDescent="0.4">
      <c r="A11" s="159" t="s">
        <v>34</v>
      </c>
      <c r="B11" s="125" t="s">
        <v>29</v>
      </c>
      <c r="C11" s="159" t="s">
        <v>35</v>
      </c>
      <c r="D11" s="170"/>
      <c r="E11" s="200"/>
      <c r="F11" s="170">
        <v>4</v>
      </c>
      <c r="G11" s="200">
        <f>IF(F11*15=0,"",F11*15)</f>
        <v>60</v>
      </c>
      <c r="H11" s="170">
        <v>3</v>
      </c>
      <c r="I11" s="171" t="s">
        <v>31</v>
      </c>
      <c r="J11" s="201"/>
      <c r="K11" s="200"/>
      <c r="L11" s="170"/>
      <c r="M11" s="200"/>
      <c r="N11" s="170"/>
      <c r="O11" s="139"/>
      <c r="P11" s="170"/>
      <c r="Q11" s="200"/>
      <c r="R11" s="170"/>
      <c r="S11" s="200"/>
      <c r="T11" s="170"/>
      <c r="U11" s="171"/>
      <c r="V11" s="201"/>
      <c r="W11" s="200"/>
      <c r="X11" s="170"/>
      <c r="Y11" s="200"/>
      <c r="Z11" s="170"/>
      <c r="AA11" s="139"/>
      <c r="AB11" s="170"/>
      <c r="AC11" s="200"/>
      <c r="AD11" s="170"/>
      <c r="AE11" s="200"/>
      <c r="AF11" s="170"/>
      <c r="AG11" s="171"/>
      <c r="AH11" s="201"/>
      <c r="AI11" s="200"/>
      <c r="AJ11" s="170"/>
      <c r="AK11" s="200"/>
      <c r="AL11" s="170"/>
      <c r="AM11" s="139"/>
      <c r="AN11" s="201"/>
      <c r="AO11" s="200"/>
      <c r="AP11" s="224"/>
      <c r="AQ11" s="200"/>
      <c r="AR11" s="224"/>
      <c r="AS11" s="203"/>
      <c r="AT11" s="170"/>
      <c r="AU11" s="200"/>
      <c r="AV11" s="170"/>
      <c r="AW11" s="200"/>
      <c r="AX11" s="170"/>
      <c r="AY11" s="170"/>
      <c r="AZ11" s="219" t="str">
        <f t="shared" si="15"/>
        <v/>
      </c>
      <c r="BA11" s="220" t="str">
        <f t="shared" si="16"/>
        <v/>
      </c>
      <c r="BB11" s="220">
        <f t="shared" si="17"/>
        <v>4</v>
      </c>
      <c r="BC11" s="220">
        <f t="shared" ref="BC11" si="20">IF((L11+F11+R11+X11+AD11+AJ11+AP11+AV11)*14=0,"",(L11+F11+R11+X11+AD11+AJ11+AP11+AV11)*15)</f>
        <v>60</v>
      </c>
      <c r="BD11" s="220">
        <f t="shared" si="18"/>
        <v>3</v>
      </c>
      <c r="BE11" s="221">
        <f t="shared" si="19"/>
        <v>4</v>
      </c>
      <c r="BF11" s="225" t="s">
        <v>32</v>
      </c>
      <c r="BG11" s="223" t="s">
        <v>33</v>
      </c>
    </row>
    <row r="12" spans="1:7321" s="9" customFormat="1" ht="15.75" customHeight="1" thickBot="1" x14ac:dyDescent="0.4">
      <c r="A12" s="159" t="s">
        <v>36</v>
      </c>
      <c r="B12" s="125" t="s">
        <v>29</v>
      </c>
      <c r="C12" s="159" t="s">
        <v>37</v>
      </c>
      <c r="D12" s="170"/>
      <c r="E12" s="200"/>
      <c r="F12" s="170">
        <v>5</v>
      </c>
      <c r="G12" s="200">
        <f>IF(F12*18=0,"",F12*18)</f>
        <v>90</v>
      </c>
      <c r="H12" s="170">
        <v>5</v>
      </c>
      <c r="I12" s="171" t="s">
        <v>31</v>
      </c>
      <c r="J12" s="201"/>
      <c r="K12" s="200"/>
      <c r="L12" s="170"/>
      <c r="M12" s="200"/>
      <c r="N12" s="170"/>
      <c r="O12" s="139"/>
      <c r="P12" s="170"/>
      <c r="Q12" s="200"/>
      <c r="R12" s="170"/>
      <c r="S12" s="200"/>
      <c r="T12" s="170"/>
      <c r="U12" s="171"/>
      <c r="V12" s="201"/>
      <c r="W12" s="200"/>
      <c r="X12" s="170"/>
      <c r="Y12" s="200"/>
      <c r="Z12" s="170"/>
      <c r="AA12" s="139"/>
      <c r="AB12" s="170"/>
      <c r="AC12" s="200"/>
      <c r="AD12" s="170"/>
      <c r="AE12" s="200"/>
      <c r="AF12" s="170"/>
      <c r="AG12" s="171"/>
      <c r="AH12" s="201"/>
      <c r="AI12" s="200"/>
      <c r="AJ12" s="170"/>
      <c r="AK12" s="200"/>
      <c r="AL12" s="170"/>
      <c r="AM12" s="139"/>
      <c r="AN12" s="201"/>
      <c r="AO12" s="200"/>
      <c r="AP12" s="224"/>
      <c r="AQ12" s="200"/>
      <c r="AR12" s="224"/>
      <c r="AS12" s="203"/>
      <c r="AT12" s="170"/>
      <c r="AU12" s="200"/>
      <c r="AV12" s="170"/>
      <c r="AW12" s="200"/>
      <c r="AX12" s="170"/>
      <c r="AY12" s="170"/>
      <c r="AZ12" s="219" t="str">
        <f t="shared" si="15"/>
        <v/>
      </c>
      <c r="BA12" s="220" t="str">
        <f t="shared" si="16"/>
        <v/>
      </c>
      <c r="BB12" s="220">
        <f t="shared" si="17"/>
        <v>5</v>
      </c>
      <c r="BC12" s="220">
        <f>IF((L12+F12+R12+X12+AD12+AJ12+AP12+AV12)*18=0,"",(L12+F12+R12+X12+AD12+AJ12+AP12+AV12)*18)</f>
        <v>90</v>
      </c>
      <c r="BD12" s="220">
        <f t="shared" si="18"/>
        <v>5</v>
      </c>
      <c r="BE12" s="221">
        <f t="shared" si="19"/>
        <v>5</v>
      </c>
      <c r="BF12" s="225" t="s">
        <v>32</v>
      </c>
      <c r="BG12" s="223" t="s">
        <v>33</v>
      </c>
    </row>
    <row r="13" spans="1:7321" s="573" customFormat="1" ht="15.75" customHeight="1" thickBot="1" x14ac:dyDescent="0.4">
      <c r="A13" s="159" t="s">
        <v>38</v>
      </c>
      <c r="B13" s="125" t="s">
        <v>29</v>
      </c>
      <c r="C13" s="159" t="s">
        <v>39</v>
      </c>
      <c r="D13" s="170"/>
      <c r="E13" s="200"/>
      <c r="F13" s="170">
        <v>5</v>
      </c>
      <c r="G13" s="200">
        <f>IF(F13*18=0,"",F13*18)</f>
        <v>90</v>
      </c>
      <c r="H13" s="170">
        <v>5</v>
      </c>
      <c r="I13" s="171" t="s">
        <v>31</v>
      </c>
      <c r="J13" s="201"/>
      <c r="K13" s="200"/>
      <c r="L13" s="170"/>
      <c r="M13" s="200"/>
      <c r="N13" s="170"/>
      <c r="O13" s="139"/>
      <c r="P13" s="170"/>
      <c r="Q13" s="200"/>
      <c r="R13" s="170"/>
      <c r="S13" s="200"/>
      <c r="T13" s="170"/>
      <c r="U13" s="171"/>
      <c r="V13" s="201"/>
      <c r="W13" s="200"/>
      <c r="X13" s="170"/>
      <c r="Y13" s="200"/>
      <c r="Z13" s="170"/>
      <c r="AA13" s="139"/>
      <c r="AB13" s="170"/>
      <c r="AC13" s="200"/>
      <c r="AD13" s="170"/>
      <c r="AE13" s="200"/>
      <c r="AF13" s="170"/>
      <c r="AG13" s="171"/>
      <c r="AH13" s="201"/>
      <c r="AI13" s="200"/>
      <c r="AJ13" s="170"/>
      <c r="AK13" s="200"/>
      <c r="AL13" s="170"/>
      <c r="AM13" s="139"/>
      <c r="AN13" s="201"/>
      <c r="AO13" s="200"/>
      <c r="AP13" s="224"/>
      <c r="AQ13" s="200"/>
      <c r="AR13" s="224"/>
      <c r="AS13" s="203"/>
      <c r="AT13" s="170"/>
      <c r="AU13" s="200"/>
      <c r="AV13" s="170"/>
      <c r="AW13" s="200"/>
      <c r="AX13" s="170"/>
      <c r="AY13" s="170"/>
      <c r="AZ13" s="219" t="str">
        <f t="shared" si="15"/>
        <v/>
      </c>
      <c r="BA13" s="220" t="str">
        <f t="shared" si="16"/>
        <v/>
      </c>
      <c r="BB13" s="220">
        <f t="shared" si="17"/>
        <v>5</v>
      </c>
      <c r="BC13" s="220">
        <f>IF((L13+F13+R13+X13+AD13+AJ13+AP13+AV13)*18=0,"",(L13+F13+R13+X13+AD13+AJ13+AP13+AV13)*18)</f>
        <v>90</v>
      </c>
      <c r="BD13" s="220">
        <f t="shared" si="18"/>
        <v>5</v>
      </c>
      <c r="BE13" s="221">
        <f t="shared" si="19"/>
        <v>5</v>
      </c>
      <c r="BF13" s="225" t="s">
        <v>32</v>
      </c>
      <c r="BG13" s="223" t="s">
        <v>33</v>
      </c>
      <c r="BH13" s="9"/>
      <c r="BI13" s="9"/>
      <c r="BJ13" s="9"/>
      <c r="BK13" s="9"/>
      <c r="BL13" s="9"/>
      <c r="BM13" s="9"/>
      <c r="BN13" s="9"/>
      <c r="BO13" s="9"/>
      <c r="BP13" s="9"/>
      <c r="BQ13" s="9"/>
      <c r="BR13" s="9"/>
      <c r="BS13" s="9"/>
      <c r="BT13" s="9"/>
      <c r="BU13" s="9"/>
      <c r="BV13" s="9"/>
      <c r="BW13" s="9"/>
      <c r="BX13" s="9"/>
      <c r="BY13" s="9"/>
      <c r="BZ13" s="9"/>
      <c r="CA13" s="9"/>
      <c r="CB13" s="9"/>
      <c r="CC13" s="9"/>
      <c r="CD13" s="9"/>
      <c r="CE13" s="9"/>
      <c r="CF13" s="9"/>
      <c r="CG13" s="9"/>
      <c r="CH13" s="9"/>
      <c r="CI13" s="9"/>
      <c r="CJ13" s="9"/>
      <c r="CK13" s="9"/>
      <c r="CL13" s="9"/>
      <c r="CM13" s="9"/>
      <c r="CN13" s="9"/>
      <c r="CO13" s="9"/>
      <c r="CP13" s="9"/>
      <c r="CQ13" s="9"/>
      <c r="CR13" s="9"/>
      <c r="CS13" s="9"/>
      <c r="CT13" s="9"/>
      <c r="CU13" s="9"/>
      <c r="CV13" s="9"/>
      <c r="CW13" s="9"/>
      <c r="CX13" s="9"/>
      <c r="CY13" s="9"/>
      <c r="CZ13" s="9"/>
      <c r="DA13" s="9"/>
      <c r="DB13" s="9"/>
      <c r="DC13" s="9"/>
      <c r="DD13" s="9"/>
      <c r="DE13" s="9"/>
      <c r="DF13" s="9"/>
      <c r="DG13" s="9"/>
      <c r="DH13" s="9"/>
      <c r="DI13" s="9"/>
      <c r="DJ13" s="9"/>
      <c r="DK13" s="9"/>
      <c r="DL13" s="9"/>
      <c r="DM13" s="9"/>
      <c r="DN13" s="9"/>
      <c r="DO13" s="9"/>
      <c r="DP13" s="9"/>
      <c r="DQ13" s="9"/>
      <c r="DR13" s="9"/>
      <c r="DS13" s="9"/>
      <c r="DT13" s="9"/>
      <c r="DU13" s="9"/>
      <c r="DV13" s="9"/>
      <c r="DW13" s="9"/>
      <c r="DX13" s="9"/>
      <c r="DY13" s="9"/>
      <c r="DZ13" s="9"/>
      <c r="EA13" s="9"/>
      <c r="EB13" s="9"/>
      <c r="EC13" s="9"/>
      <c r="ED13" s="9"/>
      <c r="EE13" s="9"/>
      <c r="EF13" s="9"/>
      <c r="EG13" s="9"/>
      <c r="EH13" s="9"/>
      <c r="EI13" s="9"/>
      <c r="EJ13" s="9"/>
      <c r="EK13" s="9"/>
      <c r="EL13" s="9"/>
      <c r="EM13" s="9"/>
      <c r="EN13" s="9"/>
      <c r="EO13" s="9"/>
      <c r="EP13" s="9"/>
      <c r="EQ13" s="9"/>
      <c r="ER13" s="9"/>
      <c r="ES13" s="9"/>
      <c r="ET13" s="9"/>
      <c r="EU13" s="9"/>
      <c r="EV13" s="9"/>
      <c r="EW13" s="9"/>
      <c r="EX13" s="9"/>
      <c r="EY13" s="9"/>
      <c r="EZ13" s="9"/>
      <c r="FA13" s="9"/>
      <c r="FB13" s="9"/>
      <c r="FC13" s="9"/>
      <c r="FD13" s="9"/>
      <c r="FE13" s="9"/>
      <c r="FF13" s="9"/>
      <c r="FG13" s="9"/>
      <c r="FH13" s="9"/>
      <c r="FI13" s="9"/>
      <c r="FJ13" s="9"/>
      <c r="FK13" s="9"/>
      <c r="FL13" s="9"/>
      <c r="FM13" s="9"/>
      <c r="FN13" s="9"/>
      <c r="FO13" s="9"/>
      <c r="FP13" s="9"/>
      <c r="FQ13" s="9"/>
      <c r="FR13" s="9"/>
      <c r="FS13" s="9"/>
      <c r="FT13" s="9"/>
      <c r="FU13" s="9"/>
      <c r="FV13" s="9"/>
      <c r="FW13" s="9"/>
      <c r="FX13" s="9"/>
      <c r="FY13" s="9"/>
      <c r="FZ13" s="9"/>
      <c r="GA13" s="9"/>
      <c r="GB13" s="9"/>
      <c r="GC13" s="9"/>
      <c r="GD13" s="9"/>
      <c r="GE13" s="9"/>
      <c r="GF13" s="9"/>
      <c r="GG13" s="9"/>
      <c r="GH13" s="9"/>
      <c r="GI13" s="9"/>
      <c r="GJ13" s="9"/>
      <c r="GK13" s="9"/>
      <c r="GL13" s="9"/>
      <c r="GM13" s="9"/>
      <c r="GN13" s="9"/>
      <c r="GO13" s="9"/>
      <c r="GP13" s="9"/>
      <c r="GQ13" s="9"/>
      <c r="GR13" s="9"/>
      <c r="GS13" s="9"/>
      <c r="GT13" s="9"/>
      <c r="GU13" s="9"/>
      <c r="GV13" s="9"/>
      <c r="GW13" s="9"/>
      <c r="GX13" s="9"/>
      <c r="GY13" s="9"/>
      <c r="GZ13" s="9"/>
      <c r="HA13" s="9"/>
      <c r="HB13" s="9"/>
      <c r="HC13" s="9"/>
      <c r="HD13" s="9"/>
      <c r="HE13" s="9"/>
      <c r="HF13" s="9"/>
      <c r="HG13" s="9"/>
      <c r="HH13" s="9"/>
      <c r="HI13" s="9"/>
      <c r="HJ13" s="9"/>
      <c r="HK13" s="9"/>
      <c r="HL13" s="9"/>
      <c r="HM13" s="9"/>
      <c r="HN13" s="9"/>
      <c r="HO13" s="9"/>
      <c r="HP13" s="9"/>
      <c r="HQ13" s="9"/>
      <c r="HR13" s="9"/>
      <c r="HS13" s="9"/>
      <c r="HT13" s="9"/>
      <c r="HU13" s="9"/>
      <c r="HV13" s="9"/>
      <c r="HW13" s="9"/>
      <c r="HX13" s="9"/>
      <c r="HY13" s="9"/>
      <c r="HZ13" s="9"/>
      <c r="IA13" s="9"/>
      <c r="IB13" s="9"/>
      <c r="IC13" s="9"/>
      <c r="ID13" s="9"/>
      <c r="IE13" s="9"/>
      <c r="IF13" s="9"/>
      <c r="IG13" s="9"/>
      <c r="IH13" s="9"/>
      <c r="II13" s="9"/>
      <c r="IJ13" s="9"/>
      <c r="IK13" s="9"/>
      <c r="IL13" s="9"/>
      <c r="IM13" s="9"/>
      <c r="IN13" s="9"/>
      <c r="IO13" s="9"/>
      <c r="IP13" s="9"/>
      <c r="IQ13" s="9"/>
      <c r="IR13" s="9"/>
      <c r="IS13" s="9"/>
      <c r="IT13" s="9"/>
      <c r="IU13" s="9"/>
      <c r="IV13" s="9"/>
      <c r="IW13" s="9"/>
      <c r="IX13" s="9"/>
      <c r="IY13" s="9"/>
      <c r="IZ13" s="9"/>
      <c r="JA13" s="9"/>
      <c r="JB13" s="9"/>
      <c r="JC13" s="9"/>
      <c r="JD13" s="9"/>
      <c r="JE13" s="9"/>
      <c r="JF13" s="9"/>
      <c r="JG13" s="9"/>
      <c r="JH13" s="9"/>
      <c r="JI13" s="9"/>
      <c r="JJ13" s="9"/>
      <c r="JK13" s="9"/>
      <c r="JL13" s="9"/>
      <c r="JM13" s="9"/>
      <c r="JN13" s="9"/>
      <c r="JO13" s="9"/>
      <c r="JP13" s="9"/>
      <c r="JQ13" s="9"/>
      <c r="JR13" s="9"/>
      <c r="JS13" s="9"/>
      <c r="JT13" s="9"/>
      <c r="JU13" s="9"/>
      <c r="JV13" s="9"/>
      <c r="JW13" s="9"/>
      <c r="JX13" s="9"/>
      <c r="JY13" s="9"/>
      <c r="JZ13" s="9"/>
      <c r="KA13" s="9"/>
      <c r="KB13" s="9"/>
      <c r="KC13" s="9"/>
      <c r="KD13" s="9"/>
      <c r="KE13" s="9"/>
      <c r="KF13" s="9"/>
      <c r="KG13" s="9"/>
      <c r="KH13" s="9"/>
      <c r="KI13" s="9"/>
      <c r="KJ13" s="9"/>
      <c r="KK13" s="9"/>
      <c r="KL13" s="9"/>
      <c r="KM13" s="9"/>
      <c r="KN13" s="9"/>
      <c r="KO13" s="9"/>
      <c r="KP13" s="9"/>
      <c r="KQ13" s="9"/>
      <c r="KR13" s="9"/>
      <c r="KS13" s="9"/>
      <c r="KT13" s="9"/>
      <c r="KU13" s="9"/>
      <c r="KV13" s="9"/>
      <c r="KW13" s="9"/>
      <c r="KX13" s="9"/>
      <c r="KY13" s="9"/>
      <c r="KZ13" s="9"/>
      <c r="LA13" s="9"/>
      <c r="LB13" s="9"/>
      <c r="LC13" s="9"/>
      <c r="LD13" s="9"/>
      <c r="LE13" s="9"/>
      <c r="LF13" s="9"/>
      <c r="LG13" s="9"/>
      <c r="LH13" s="9"/>
      <c r="LI13" s="9"/>
      <c r="LJ13" s="9"/>
      <c r="LK13" s="9"/>
      <c r="LL13" s="9"/>
      <c r="LM13" s="9"/>
      <c r="LN13" s="9"/>
      <c r="LO13" s="9"/>
      <c r="LP13" s="9"/>
      <c r="LQ13" s="9"/>
      <c r="LR13" s="9"/>
      <c r="LS13" s="9"/>
      <c r="LT13" s="9"/>
      <c r="LU13" s="9"/>
      <c r="LV13" s="9"/>
      <c r="LW13" s="9"/>
      <c r="LX13" s="9"/>
      <c r="LY13" s="9"/>
      <c r="LZ13" s="9"/>
      <c r="MA13" s="9"/>
      <c r="MB13" s="9"/>
      <c r="MC13" s="9"/>
      <c r="MD13" s="9"/>
      <c r="ME13" s="9"/>
      <c r="MF13" s="9"/>
      <c r="MG13" s="9"/>
      <c r="MH13" s="9"/>
      <c r="MI13" s="9"/>
      <c r="MJ13" s="9"/>
      <c r="MK13" s="9"/>
      <c r="ML13" s="9"/>
      <c r="MM13" s="9"/>
      <c r="MN13" s="9"/>
      <c r="MO13" s="9"/>
      <c r="MP13" s="9"/>
      <c r="MQ13" s="9"/>
      <c r="MR13" s="9"/>
      <c r="MS13" s="9"/>
      <c r="MT13" s="9"/>
      <c r="MU13" s="9"/>
      <c r="MV13" s="9"/>
      <c r="MW13" s="9"/>
      <c r="MX13" s="9"/>
      <c r="MY13" s="9"/>
      <c r="MZ13" s="9"/>
      <c r="NA13" s="9"/>
      <c r="NB13" s="9"/>
      <c r="NC13" s="9"/>
      <c r="ND13" s="9"/>
      <c r="NE13" s="9"/>
      <c r="NF13" s="9"/>
      <c r="NG13" s="9"/>
      <c r="NH13" s="9"/>
      <c r="NI13" s="9"/>
      <c r="NJ13" s="9"/>
      <c r="NK13" s="9"/>
      <c r="NL13" s="9"/>
      <c r="NM13" s="9"/>
      <c r="NN13" s="9"/>
      <c r="NO13" s="9"/>
      <c r="NP13" s="9"/>
      <c r="NQ13" s="9"/>
      <c r="NR13" s="9"/>
      <c r="NS13" s="9"/>
      <c r="NT13" s="9"/>
      <c r="NU13" s="9"/>
      <c r="NV13" s="9"/>
      <c r="NW13" s="9"/>
      <c r="NX13" s="9"/>
      <c r="NY13" s="9"/>
      <c r="NZ13" s="9"/>
      <c r="OA13" s="9"/>
      <c r="OB13" s="9"/>
      <c r="OC13" s="9"/>
      <c r="OD13" s="9"/>
      <c r="OE13" s="9"/>
      <c r="OF13" s="9"/>
      <c r="OG13" s="9"/>
      <c r="OH13" s="9"/>
      <c r="OI13" s="9"/>
      <c r="OJ13" s="9"/>
      <c r="OK13" s="9"/>
      <c r="OL13" s="9"/>
      <c r="OM13" s="9"/>
      <c r="ON13" s="9"/>
      <c r="OO13" s="9"/>
      <c r="OP13" s="9"/>
      <c r="OQ13" s="9"/>
      <c r="OR13" s="9"/>
      <c r="OS13" s="9"/>
      <c r="OT13" s="9"/>
      <c r="OU13" s="9"/>
      <c r="OV13" s="9"/>
      <c r="OW13" s="9"/>
      <c r="OX13" s="9"/>
      <c r="OY13" s="9"/>
      <c r="OZ13" s="9"/>
      <c r="PA13" s="9"/>
      <c r="PB13" s="9"/>
      <c r="PC13" s="9"/>
      <c r="PD13" s="9"/>
      <c r="PE13" s="9"/>
      <c r="PF13" s="9"/>
      <c r="PG13" s="9"/>
      <c r="PH13" s="9"/>
      <c r="PI13" s="9"/>
      <c r="PJ13" s="9"/>
      <c r="PK13" s="9"/>
      <c r="PL13" s="9"/>
      <c r="PM13" s="9"/>
      <c r="PN13" s="9"/>
      <c r="PO13" s="9"/>
      <c r="PP13" s="9"/>
      <c r="PQ13" s="9"/>
      <c r="PR13" s="9"/>
      <c r="PS13" s="9"/>
      <c r="PT13" s="9"/>
      <c r="PU13" s="9"/>
      <c r="PV13" s="9"/>
      <c r="PW13" s="9"/>
      <c r="PX13" s="9"/>
      <c r="PY13" s="9"/>
      <c r="PZ13" s="9"/>
      <c r="QA13" s="9"/>
      <c r="QB13" s="9"/>
      <c r="QC13" s="9"/>
      <c r="QD13" s="9"/>
      <c r="QE13" s="9"/>
      <c r="QF13" s="9"/>
      <c r="QG13" s="9"/>
      <c r="QH13" s="9"/>
      <c r="QI13" s="9"/>
      <c r="QJ13" s="9"/>
      <c r="QK13" s="9"/>
      <c r="QL13" s="9"/>
      <c r="QM13" s="9"/>
      <c r="QN13" s="9"/>
      <c r="QO13" s="9"/>
      <c r="QP13" s="9"/>
      <c r="QQ13" s="9"/>
      <c r="QR13" s="9"/>
      <c r="QS13" s="9"/>
      <c r="QT13" s="9"/>
      <c r="QU13" s="9"/>
      <c r="QV13" s="9"/>
      <c r="QW13" s="9"/>
      <c r="QX13" s="9"/>
      <c r="QY13" s="9"/>
      <c r="QZ13" s="9"/>
      <c r="RA13" s="9"/>
      <c r="RB13" s="9"/>
      <c r="RC13" s="9"/>
      <c r="RD13" s="9"/>
      <c r="RE13" s="9"/>
      <c r="RF13" s="9"/>
      <c r="RG13" s="9"/>
      <c r="RH13" s="9"/>
      <c r="RI13" s="9"/>
      <c r="RJ13" s="9"/>
      <c r="RK13" s="9"/>
      <c r="RL13" s="9"/>
      <c r="RM13" s="9"/>
      <c r="RN13" s="9"/>
      <c r="RO13" s="9"/>
      <c r="RP13" s="9"/>
      <c r="RQ13" s="9"/>
      <c r="RR13" s="9"/>
      <c r="RS13" s="9"/>
      <c r="RT13" s="9"/>
      <c r="RU13" s="9"/>
      <c r="RV13" s="9"/>
      <c r="RW13" s="9"/>
      <c r="RX13" s="9"/>
      <c r="RY13" s="9"/>
      <c r="RZ13" s="9"/>
      <c r="SA13" s="9"/>
      <c r="SB13" s="9"/>
      <c r="SC13" s="9"/>
      <c r="SD13" s="9"/>
      <c r="SE13" s="9"/>
      <c r="SF13" s="9"/>
      <c r="SG13" s="9"/>
      <c r="SH13" s="9"/>
      <c r="SI13" s="9"/>
      <c r="SJ13" s="9"/>
      <c r="SK13" s="9"/>
      <c r="SL13" s="9"/>
      <c r="SM13" s="9"/>
      <c r="SN13" s="9"/>
      <c r="SO13" s="9"/>
      <c r="SP13" s="9"/>
      <c r="SQ13" s="9"/>
      <c r="SR13" s="9"/>
      <c r="SS13" s="9"/>
      <c r="ST13" s="9"/>
      <c r="SU13" s="9"/>
      <c r="SV13" s="9"/>
      <c r="SW13" s="9"/>
      <c r="SX13" s="9"/>
      <c r="SY13" s="9"/>
      <c r="SZ13" s="9"/>
      <c r="TA13" s="9"/>
      <c r="TB13" s="9"/>
      <c r="TC13" s="9"/>
      <c r="TD13" s="9"/>
      <c r="TE13" s="9"/>
      <c r="TF13" s="9"/>
      <c r="TG13" s="9"/>
      <c r="TH13" s="9"/>
      <c r="TI13" s="9"/>
      <c r="TJ13" s="9"/>
      <c r="TK13" s="9"/>
      <c r="TL13" s="9"/>
      <c r="TM13" s="9"/>
      <c r="TN13" s="9"/>
      <c r="TO13" s="9"/>
      <c r="TP13" s="9"/>
      <c r="TQ13" s="9"/>
      <c r="TR13" s="9"/>
      <c r="TS13" s="9"/>
      <c r="TT13" s="9"/>
      <c r="TU13" s="9"/>
      <c r="TV13" s="9"/>
      <c r="TW13" s="9"/>
      <c r="TX13" s="9"/>
      <c r="TY13" s="9"/>
      <c r="TZ13" s="9"/>
      <c r="UA13" s="9"/>
      <c r="UB13" s="9"/>
      <c r="UC13" s="9"/>
      <c r="UD13" s="9"/>
      <c r="UE13" s="9"/>
      <c r="UF13" s="9"/>
      <c r="UG13" s="9"/>
      <c r="UH13" s="9"/>
      <c r="UI13" s="9"/>
      <c r="UJ13" s="9"/>
      <c r="UK13" s="9"/>
      <c r="UL13" s="9"/>
      <c r="UM13" s="9"/>
      <c r="UN13" s="9"/>
      <c r="UO13" s="9"/>
      <c r="UP13" s="9"/>
      <c r="UQ13" s="9"/>
      <c r="UR13" s="9"/>
      <c r="US13" s="9"/>
      <c r="UT13" s="9"/>
      <c r="UU13" s="9"/>
      <c r="UV13" s="9"/>
      <c r="UW13" s="9"/>
      <c r="UX13" s="9"/>
      <c r="UY13" s="9"/>
      <c r="UZ13" s="9"/>
      <c r="VA13" s="9"/>
      <c r="VB13" s="9"/>
      <c r="VC13" s="9"/>
      <c r="VD13" s="9"/>
      <c r="VE13" s="9"/>
      <c r="VF13" s="9"/>
      <c r="VG13" s="9"/>
      <c r="VH13" s="9"/>
      <c r="VI13" s="9"/>
      <c r="VJ13" s="9"/>
      <c r="VK13" s="9"/>
      <c r="VL13" s="9"/>
      <c r="VM13" s="9"/>
      <c r="VN13" s="9"/>
      <c r="VO13" s="9"/>
      <c r="VP13" s="9"/>
      <c r="VQ13" s="9"/>
      <c r="VR13" s="9"/>
      <c r="VS13" s="9"/>
      <c r="VT13" s="9"/>
      <c r="VU13" s="9"/>
      <c r="VV13" s="9"/>
      <c r="VW13" s="9"/>
      <c r="VX13" s="9"/>
      <c r="VY13" s="9"/>
      <c r="VZ13" s="9"/>
      <c r="WA13" s="9"/>
      <c r="WB13" s="9"/>
      <c r="WC13" s="9"/>
      <c r="WD13" s="9"/>
      <c r="WE13" s="9"/>
      <c r="WF13" s="9"/>
      <c r="WG13" s="9"/>
      <c r="WH13" s="9"/>
      <c r="WI13" s="9"/>
      <c r="WJ13" s="9"/>
      <c r="WK13" s="9"/>
      <c r="WL13" s="9"/>
      <c r="WM13" s="9"/>
      <c r="WN13" s="9"/>
      <c r="WO13" s="9"/>
      <c r="WP13" s="9"/>
      <c r="WQ13" s="9"/>
      <c r="WR13" s="9"/>
      <c r="WS13" s="9"/>
      <c r="WT13" s="9"/>
      <c r="WU13" s="9"/>
      <c r="WV13" s="9"/>
      <c r="WW13" s="9"/>
      <c r="WX13" s="9"/>
      <c r="WY13" s="9"/>
      <c r="WZ13" s="9"/>
      <c r="XA13" s="9"/>
      <c r="XB13" s="9"/>
      <c r="XC13" s="9"/>
      <c r="XD13" s="9"/>
      <c r="XE13" s="9"/>
      <c r="XF13" s="9"/>
      <c r="XG13" s="9"/>
      <c r="XH13" s="9"/>
      <c r="XI13" s="9"/>
      <c r="XJ13" s="9"/>
      <c r="XK13" s="9"/>
      <c r="XL13" s="9"/>
      <c r="XM13" s="9"/>
      <c r="XN13" s="9"/>
      <c r="XO13" s="9"/>
      <c r="XP13" s="9"/>
      <c r="XQ13" s="9"/>
      <c r="XR13" s="9"/>
      <c r="XS13" s="9"/>
      <c r="XT13" s="9"/>
      <c r="XU13" s="9"/>
      <c r="XV13" s="9"/>
      <c r="XW13" s="9"/>
      <c r="XX13" s="9"/>
      <c r="XY13" s="9"/>
      <c r="XZ13" s="9"/>
      <c r="YA13" s="9"/>
      <c r="YB13" s="9"/>
      <c r="YC13" s="9"/>
      <c r="YD13" s="9"/>
      <c r="YE13" s="9"/>
      <c r="YF13" s="9"/>
      <c r="YG13" s="9"/>
      <c r="YH13" s="9"/>
      <c r="YI13" s="9"/>
      <c r="YJ13" s="9"/>
      <c r="YK13" s="9"/>
      <c r="YL13" s="9"/>
      <c r="YM13" s="9"/>
      <c r="YN13" s="9"/>
      <c r="YO13" s="9"/>
      <c r="YP13" s="9"/>
      <c r="YQ13" s="9"/>
      <c r="YR13" s="9"/>
      <c r="YS13" s="9"/>
      <c r="YT13" s="9"/>
      <c r="YU13" s="9"/>
      <c r="YV13" s="9"/>
      <c r="YW13" s="9"/>
      <c r="YX13" s="9"/>
      <c r="YY13" s="9"/>
      <c r="YZ13" s="9"/>
      <c r="ZA13" s="9"/>
      <c r="ZB13" s="9"/>
      <c r="ZC13" s="9"/>
      <c r="ZD13" s="9"/>
      <c r="ZE13" s="9"/>
      <c r="ZF13" s="9"/>
      <c r="ZG13" s="9"/>
      <c r="ZH13" s="9"/>
      <c r="ZI13" s="9"/>
      <c r="ZJ13" s="9"/>
      <c r="ZK13" s="9"/>
      <c r="ZL13" s="9"/>
      <c r="ZM13" s="9"/>
      <c r="ZN13" s="9"/>
      <c r="ZO13" s="9"/>
      <c r="ZP13" s="9"/>
      <c r="ZQ13" s="9"/>
      <c r="ZR13" s="9"/>
      <c r="ZS13" s="9"/>
      <c r="ZT13" s="9"/>
      <c r="ZU13" s="9"/>
      <c r="ZV13" s="9"/>
      <c r="ZW13" s="9"/>
      <c r="ZX13" s="9"/>
      <c r="ZY13" s="9"/>
      <c r="ZZ13" s="9"/>
      <c r="AAA13" s="9"/>
      <c r="AAB13" s="9"/>
      <c r="AAC13" s="9"/>
      <c r="AAD13" s="9"/>
      <c r="AAE13" s="9"/>
      <c r="AAF13" s="9"/>
      <c r="AAG13" s="9"/>
      <c r="AAH13" s="9"/>
      <c r="AAI13" s="9"/>
      <c r="AAJ13" s="9"/>
      <c r="AAK13" s="9"/>
      <c r="AAL13" s="9"/>
      <c r="AAM13" s="9"/>
      <c r="AAN13" s="9"/>
      <c r="AAO13" s="9"/>
      <c r="AAP13" s="9"/>
      <c r="AAQ13" s="9"/>
      <c r="AAR13" s="9"/>
      <c r="AAS13" s="9"/>
      <c r="AAT13" s="9"/>
      <c r="AAU13" s="9"/>
      <c r="AAV13" s="9"/>
      <c r="AAW13" s="9"/>
      <c r="AAX13" s="9"/>
      <c r="AAY13" s="9"/>
      <c r="AAZ13" s="9"/>
      <c r="ABA13" s="9"/>
      <c r="ABB13" s="9"/>
      <c r="ABC13" s="9"/>
      <c r="ABD13" s="9"/>
      <c r="ABE13" s="9"/>
      <c r="ABF13" s="9"/>
      <c r="ABG13" s="9"/>
      <c r="ABH13" s="9"/>
      <c r="ABI13" s="9"/>
      <c r="ABJ13" s="9"/>
      <c r="ABK13" s="9"/>
      <c r="ABL13" s="9"/>
      <c r="ABM13" s="9"/>
      <c r="ABN13" s="9"/>
      <c r="ABO13" s="9"/>
      <c r="ABP13" s="9"/>
      <c r="ABQ13" s="9"/>
      <c r="ABR13" s="9"/>
      <c r="ABS13" s="9"/>
      <c r="ABT13" s="9"/>
      <c r="ABU13" s="9"/>
      <c r="ABV13" s="9"/>
      <c r="ABW13" s="9"/>
      <c r="ABX13" s="9"/>
      <c r="ABY13" s="9"/>
      <c r="ABZ13" s="9"/>
      <c r="ACA13" s="9"/>
      <c r="ACB13" s="9"/>
      <c r="ACC13" s="9"/>
      <c r="ACD13" s="9"/>
      <c r="ACE13" s="9"/>
      <c r="ACF13" s="9"/>
      <c r="ACG13" s="9"/>
      <c r="ACH13" s="9"/>
      <c r="ACI13" s="9"/>
      <c r="ACJ13" s="9"/>
      <c r="ACK13" s="9"/>
      <c r="ACL13" s="9"/>
      <c r="ACM13" s="9"/>
      <c r="ACN13" s="9"/>
      <c r="ACO13" s="9"/>
      <c r="ACP13" s="9"/>
      <c r="ACQ13" s="9"/>
      <c r="ACR13" s="9"/>
      <c r="ACS13" s="9"/>
      <c r="ACT13" s="9"/>
      <c r="ACU13" s="9"/>
      <c r="ACV13" s="9"/>
      <c r="ACW13" s="9"/>
      <c r="ACX13" s="9"/>
      <c r="ACY13" s="9"/>
      <c r="ACZ13" s="9"/>
      <c r="ADA13" s="9"/>
      <c r="ADB13" s="9"/>
      <c r="ADC13" s="9"/>
      <c r="ADD13" s="9"/>
      <c r="ADE13" s="9"/>
      <c r="ADF13" s="9"/>
      <c r="ADG13" s="9"/>
      <c r="ADH13" s="9"/>
      <c r="ADI13" s="9"/>
      <c r="ADJ13" s="9"/>
      <c r="ADK13" s="9"/>
      <c r="ADL13" s="9"/>
      <c r="ADM13" s="9"/>
      <c r="ADN13" s="9"/>
      <c r="ADO13" s="9"/>
      <c r="ADP13" s="9"/>
      <c r="ADQ13" s="9"/>
      <c r="ADR13" s="9"/>
      <c r="ADS13" s="9"/>
      <c r="ADT13" s="9"/>
      <c r="ADU13" s="9"/>
      <c r="ADV13" s="9"/>
      <c r="ADW13" s="9"/>
      <c r="ADX13" s="9"/>
      <c r="ADY13" s="9"/>
      <c r="ADZ13" s="9"/>
      <c r="AEA13" s="9"/>
      <c r="AEB13" s="9"/>
      <c r="AEC13" s="9"/>
      <c r="AED13" s="9"/>
      <c r="AEE13" s="9"/>
      <c r="AEF13" s="9"/>
      <c r="AEG13" s="9"/>
      <c r="AEH13" s="9"/>
      <c r="AEI13" s="9"/>
      <c r="AEJ13" s="9"/>
      <c r="AEK13" s="9"/>
      <c r="AEL13" s="9"/>
      <c r="AEM13" s="9"/>
      <c r="AEN13" s="9"/>
      <c r="AEO13" s="9"/>
      <c r="AEP13" s="9"/>
      <c r="AEQ13" s="9"/>
      <c r="AER13" s="9"/>
      <c r="AES13" s="9"/>
      <c r="AET13" s="9"/>
      <c r="AEU13" s="9"/>
      <c r="AEV13" s="9"/>
      <c r="AEW13" s="9"/>
      <c r="AEX13" s="9"/>
      <c r="AEY13" s="9"/>
      <c r="AEZ13" s="9"/>
      <c r="AFA13" s="9"/>
      <c r="AFB13" s="9"/>
      <c r="AFC13" s="9"/>
      <c r="AFD13" s="9"/>
      <c r="AFE13" s="9"/>
      <c r="AFF13" s="9"/>
      <c r="AFG13" s="9"/>
      <c r="AFH13" s="9"/>
      <c r="AFI13" s="9"/>
      <c r="AFJ13" s="9"/>
      <c r="AFK13" s="9"/>
      <c r="AFL13" s="9"/>
      <c r="AFM13" s="9"/>
      <c r="AFN13" s="9"/>
      <c r="AFO13" s="9"/>
      <c r="AFP13" s="9"/>
      <c r="AFQ13" s="9"/>
      <c r="AFR13" s="9"/>
      <c r="AFS13" s="9"/>
      <c r="AFT13" s="9"/>
      <c r="AFU13" s="9"/>
      <c r="AFV13" s="9"/>
      <c r="AFW13" s="9"/>
      <c r="AFX13" s="9"/>
      <c r="AFY13" s="9"/>
      <c r="AFZ13" s="9"/>
      <c r="AGA13" s="9"/>
      <c r="AGB13" s="9"/>
      <c r="AGC13" s="9"/>
      <c r="AGD13" s="9"/>
      <c r="AGE13" s="9"/>
      <c r="AGF13" s="9"/>
      <c r="AGG13" s="9"/>
      <c r="AGH13" s="9"/>
      <c r="AGI13" s="9"/>
      <c r="AGJ13" s="9"/>
      <c r="AGK13" s="9"/>
      <c r="AGL13" s="9"/>
      <c r="AGM13" s="9"/>
      <c r="AGN13" s="9"/>
      <c r="AGO13" s="9"/>
      <c r="AGP13" s="9"/>
      <c r="AGQ13" s="9"/>
      <c r="AGR13" s="9"/>
      <c r="AGS13" s="9"/>
      <c r="AGT13" s="9"/>
      <c r="AGU13" s="9"/>
      <c r="AGV13" s="9"/>
      <c r="AGW13" s="9"/>
      <c r="AGX13" s="9"/>
      <c r="AGY13" s="9"/>
      <c r="AGZ13" s="9"/>
      <c r="AHA13" s="9"/>
      <c r="AHB13" s="9"/>
      <c r="AHC13" s="9"/>
      <c r="AHD13" s="9"/>
      <c r="AHE13" s="9"/>
      <c r="AHF13" s="9"/>
      <c r="AHG13" s="9"/>
      <c r="AHH13" s="9"/>
      <c r="AHI13" s="9"/>
      <c r="AHJ13" s="9"/>
      <c r="AHK13" s="9"/>
      <c r="AHL13" s="9"/>
      <c r="AHM13" s="9"/>
      <c r="AHN13" s="9"/>
      <c r="AHO13" s="9"/>
      <c r="AHP13" s="9"/>
      <c r="AHQ13" s="9"/>
      <c r="AHR13" s="9"/>
      <c r="AHS13" s="9"/>
      <c r="AHT13" s="9"/>
      <c r="AHU13" s="9"/>
      <c r="AHV13" s="9"/>
      <c r="AHW13" s="9"/>
      <c r="AHX13" s="9"/>
      <c r="AHY13" s="9"/>
      <c r="AHZ13" s="9"/>
      <c r="AIA13" s="9"/>
      <c r="AIB13" s="9"/>
      <c r="AIC13" s="9"/>
      <c r="AID13" s="9"/>
      <c r="AIE13" s="9"/>
      <c r="AIF13" s="9"/>
      <c r="AIG13" s="9"/>
      <c r="AIH13" s="9"/>
      <c r="AII13" s="9"/>
      <c r="AIJ13" s="9"/>
      <c r="AIK13" s="9"/>
      <c r="AIL13" s="9"/>
      <c r="AIM13" s="9"/>
      <c r="AIN13" s="9"/>
      <c r="AIO13" s="9"/>
      <c r="AIP13" s="9"/>
      <c r="AIQ13" s="9"/>
      <c r="AIR13" s="9"/>
      <c r="AIS13" s="9"/>
      <c r="AIT13" s="9"/>
      <c r="AIU13" s="9"/>
      <c r="AIV13" s="9"/>
      <c r="AIW13" s="9"/>
      <c r="AIX13" s="9"/>
      <c r="AIY13" s="9"/>
      <c r="AIZ13" s="9"/>
      <c r="AJA13" s="9"/>
      <c r="AJB13" s="9"/>
      <c r="AJC13" s="9"/>
      <c r="AJD13" s="9"/>
      <c r="AJE13" s="9"/>
      <c r="AJF13" s="9"/>
      <c r="AJG13" s="9"/>
      <c r="AJH13" s="9"/>
      <c r="AJI13" s="9"/>
      <c r="AJJ13" s="9"/>
      <c r="AJK13" s="9"/>
      <c r="AJL13" s="9"/>
      <c r="AJM13" s="9"/>
      <c r="AJN13" s="9"/>
      <c r="AJO13" s="9"/>
      <c r="AJP13" s="9"/>
      <c r="AJQ13" s="9"/>
      <c r="AJR13" s="9"/>
      <c r="AJS13" s="9"/>
      <c r="AJT13" s="9"/>
      <c r="AJU13" s="9"/>
      <c r="AJV13" s="9"/>
      <c r="AJW13" s="9"/>
      <c r="AJX13" s="9"/>
      <c r="AJY13" s="9"/>
      <c r="AJZ13" s="9"/>
      <c r="AKA13" s="9"/>
      <c r="AKB13" s="9"/>
      <c r="AKC13" s="9"/>
      <c r="AKD13" s="9"/>
      <c r="AKE13" s="9"/>
      <c r="AKF13" s="9"/>
      <c r="AKG13" s="9"/>
      <c r="AKH13" s="9"/>
      <c r="AKI13" s="9"/>
      <c r="AKJ13" s="9"/>
      <c r="AKK13" s="9"/>
      <c r="AKL13" s="9"/>
      <c r="AKM13" s="9"/>
      <c r="AKN13" s="9"/>
      <c r="AKO13" s="9"/>
      <c r="AKP13" s="9"/>
      <c r="AKQ13" s="9"/>
      <c r="AKR13" s="9"/>
      <c r="AKS13" s="9"/>
      <c r="AKT13" s="9"/>
      <c r="AKU13" s="9"/>
      <c r="AKV13" s="9"/>
      <c r="AKW13" s="9"/>
      <c r="AKX13" s="9"/>
      <c r="AKY13" s="9"/>
      <c r="AKZ13" s="9"/>
      <c r="ALA13" s="9"/>
      <c r="ALB13" s="9"/>
      <c r="ALC13" s="9"/>
      <c r="ALD13" s="9"/>
      <c r="ALE13" s="9"/>
      <c r="ALF13" s="9"/>
      <c r="ALG13" s="9"/>
      <c r="ALH13" s="9"/>
      <c r="ALI13" s="9"/>
      <c r="ALJ13" s="9"/>
      <c r="ALK13" s="9"/>
      <c r="ALL13" s="9"/>
      <c r="ALM13" s="9"/>
      <c r="ALN13" s="9"/>
      <c r="ALO13" s="9"/>
      <c r="ALP13" s="9"/>
      <c r="ALQ13" s="9"/>
      <c r="ALR13" s="9"/>
      <c r="ALS13" s="9"/>
      <c r="ALT13" s="9"/>
      <c r="ALU13" s="9"/>
      <c r="ALV13" s="9"/>
      <c r="ALW13" s="9"/>
      <c r="ALX13" s="9"/>
      <c r="ALY13" s="9"/>
      <c r="ALZ13" s="9"/>
      <c r="AMA13" s="9"/>
      <c r="AMB13" s="9"/>
      <c r="AMC13" s="9"/>
      <c r="AMD13" s="9"/>
      <c r="AME13" s="9"/>
      <c r="AMF13" s="9"/>
      <c r="AMG13" s="9"/>
      <c r="AMH13" s="9"/>
      <c r="AMI13" s="9"/>
      <c r="AMJ13" s="9"/>
      <c r="AMK13" s="9"/>
      <c r="AML13" s="9"/>
      <c r="AMM13" s="9"/>
      <c r="AMN13" s="9"/>
      <c r="AMO13" s="9"/>
      <c r="AMP13" s="9"/>
      <c r="AMQ13" s="9"/>
      <c r="AMR13" s="9"/>
      <c r="AMS13" s="9"/>
      <c r="AMT13" s="9"/>
      <c r="AMU13" s="9"/>
      <c r="AMV13" s="9"/>
      <c r="AMW13" s="9"/>
      <c r="AMX13" s="9"/>
      <c r="AMY13" s="9"/>
      <c r="AMZ13" s="9"/>
      <c r="ANA13" s="9"/>
      <c r="ANB13" s="9"/>
      <c r="ANC13" s="9"/>
      <c r="AND13" s="9"/>
      <c r="ANE13" s="9"/>
      <c r="ANF13" s="9"/>
      <c r="ANG13" s="9"/>
      <c r="ANH13" s="9"/>
      <c r="ANI13" s="9"/>
      <c r="ANJ13" s="9"/>
      <c r="ANK13" s="9"/>
      <c r="ANL13" s="9"/>
      <c r="ANM13" s="9"/>
      <c r="ANN13" s="9"/>
      <c r="ANO13" s="9"/>
      <c r="ANP13" s="9"/>
      <c r="ANQ13" s="9"/>
      <c r="ANR13" s="9"/>
      <c r="ANS13" s="9"/>
      <c r="ANT13" s="9"/>
      <c r="ANU13" s="9"/>
      <c r="ANV13" s="9"/>
      <c r="ANW13" s="9"/>
      <c r="ANX13" s="9"/>
      <c r="ANY13" s="9"/>
      <c r="ANZ13" s="9"/>
      <c r="AOA13" s="9"/>
      <c r="AOB13" s="9"/>
      <c r="AOC13" s="9"/>
      <c r="AOD13" s="9"/>
      <c r="AOE13" s="9"/>
      <c r="AOF13" s="9"/>
      <c r="AOG13" s="9"/>
      <c r="AOH13" s="9"/>
      <c r="AOI13" s="9"/>
      <c r="AOJ13" s="9"/>
      <c r="AOK13" s="9"/>
      <c r="AOL13" s="9"/>
      <c r="AOM13" s="9"/>
      <c r="AON13" s="9"/>
      <c r="AOO13" s="9"/>
      <c r="AOP13" s="9"/>
      <c r="AOQ13" s="9"/>
      <c r="AOR13" s="9"/>
      <c r="AOS13" s="9"/>
      <c r="AOT13" s="9"/>
      <c r="AOU13" s="9"/>
      <c r="AOV13" s="9"/>
      <c r="AOW13" s="9"/>
      <c r="AOX13" s="9"/>
      <c r="AOY13" s="9"/>
      <c r="AOZ13" s="9"/>
      <c r="APA13" s="9"/>
      <c r="APB13" s="9"/>
      <c r="APC13" s="9"/>
      <c r="APD13" s="9"/>
      <c r="APE13" s="9"/>
      <c r="APF13" s="9"/>
      <c r="APG13" s="9"/>
      <c r="APH13" s="9"/>
      <c r="API13" s="9"/>
      <c r="APJ13" s="9"/>
      <c r="APK13" s="9"/>
      <c r="APL13" s="9"/>
      <c r="APM13" s="9"/>
      <c r="APN13" s="9"/>
      <c r="APO13" s="9"/>
      <c r="APP13" s="9"/>
      <c r="APQ13" s="9"/>
      <c r="APR13" s="9"/>
      <c r="APS13" s="9"/>
      <c r="APT13" s="9"/>
      <c r="APU13" s="9"/>
      <c r="APV13" s="9"/>
      <c r="APW13" s="9"/>
      <c r="APX13" s="9"/>
      <c r="APY13" s="9"/>
      <c r="APZ13" s="9"/>
      <c r="AQA13" s="9"/>
      <c r="AQB13" s="9"/>
      <c r="AQC13" s="9"/>
      <c r="AQD13" s="9"/>
      <c r="AQE13" s="9"/>
      <c r="AQF13" s="9"/>
      <c r="AQG13" s="9"/>
      <c r="AQH13" s="9"/>
      <c r="AQI13" s="9"/>
      <c r="AQJ13" s="9"/>
      <c r="AQK13" s="9"/>
      <c r="AQL13" s="9"/>
      <c r="AQM13" s="9"/>
      <c r="AQN13" s="9"/>
      <c r="AQO13" s="9"/>
      <c r="AQP13" s="9"/>
      <c r="AQQ13" s="9"/>
      <c r="AQR13" s="9"/>
      <c r="AQS13" s="9"/>
      <c r="AQT13" s="9"/>
      <c r="AQU13" s="9"/>
      <c r="AQV13" s="9"/>
      <c r="AQW13" s="9"/>
      <c r="AQX13" s="9"/>
      <c r="AQY13" s="9"/>
      <c r="AQZ13" s="9"/>
      <c r="ARA13" s="9"/>
      <c r="ARB13" s="9"/>
      <c r="ARC13" s="9"/>
      <c r="ARD13" s="9"/>
      <c r="ARE13" s="9"/>
      <c r="ARF13" s="9"/>
      <c r="ARG13" s="9"/>
      <c r="ARH13" s="9"/>
      <c r="ARI13" s="9"/>
      <c r="ARJ13" s="9"/>
      <c r="ARK13" s="9"/>
      <c r="ARL13" s="9"/>
      <c r="ARM13" s="9"/>
      <c r="ARN13" s="9"/>
      <c r="ARO13" s="9"/>
      <c r="ARP13" s="9"/>
      <c r="ARQ13" s="9"/>
      <c r="ARR13" s="9"/>
      <c r="ARS13" s="9"/>
      <c r="ART13" s="9"/>
      <c r="ARU13" s="9"/>
      <c r="ARV13" s="9"/>
      <c r="ARW13" s="9"/>
      <c r="ARX13" s="9"/>
      <c r="ARY13" s="9"/>
      <c r="ARZ13" s="9"/>
      <c r="ASA13" s="9"/>
      <c r="ASB13" s="9"/>
      <c r="ASC13" s="9"/>
      <c r="ASD13" s="9"/>
      <c r="ASE13" s="9"/>
      <c r="ASF13" s="9"/>
      <c r="ASG13" s="9"/>
      <c r="ASH13" s="9"/>
      <c r="ASI13" s="9"/>
      <c r="ASJ13" s="9"/>
      <c r="ASK13" s="9"/>
      <c r="ASL13" s="9"/>
      <c r="ASM13" s="9"/>
      <c r="ASN13" s="9"/>
      <c r="ASO13" s="9"/>
      <c r="ASP13" s="9"/>
      <c r="ASQ13" s="9"/>
      <c r="ASR13" s="9"/>
      <c r="ASS13" s="9"/>
      <c r="AST13" s="9"/>
      <c r="ASU13" s="9"/>
      <c r="ASV13" s="9"/>
      <c r="ASW13" s="9"/>
      <c r="ASX13" s="9"/>
      <c r="ASY13" s="9"/>
      <c r="ASZ13" s="9"/>
      <c r="ATA13" s="9"/>
      <c r="ATB13" s="9"/>
      <c r="ATC13" s="9"/>
      <c r="ATD13" s="9"/>
      <c r="ATE13" s="9"/>
      <c r="ATF13" s="9"/>
      <c r="ATG13" s="9"/>
      <c r="ATH13" s="9"/>
      <c r="ATI13" s="9"/>
      <c r="ATJ13" s="9"/>
      <c r="ATK13" s="9"/>
      <c r="ATL13" s="9"/>
      <c r="ATM13" s="9"/>
      <c r="ATN13" s="9"/>
      <c r="ATO13" s="9"/>
      <c r="ATP13" s="9"/>
      <c r="ATQ13" s="9"/>
      <c r="ATR13" s="9"/>
      <c r="ATS13" s="9"/>
      <c r="ATT13" s="9"/>
      <c r="ATU13" s="9"/>
      <c r="ATV13" s="9"/>
      <c r="ATW13" s="9"/>
      <c r="ATX13" s="9"/>
      <c r="ATY13" s="9"/>
      <c r="ATZ13" s="9"/>
      <c r="AUA13" s="9"/>
      <c r="AUB13" s="9"/>
      <c r="AUC13" s="9"/>
      <c r="AUD13" s="9"/>
      <c r="AUE13" s="9"/>
      <c r="AUF13" s="9"/>
      <c r="AUG13" s="9"/>
      <c r="AUH13" s="9"/>
      <c r="AUI13" s="9"/>
      <c r="AUJ13" s="9"/>
      <c r="AUK13" s="9"/>
      <c r="AUL13" s="9"/>
      <c r="AUM13" s="9"/>
      <c r="AUN13" s="9"/>
      <c r="AUO13" s="9"/>
      <c r="AUP13" s="9"/>
      <c r="AUQ13" s="9"/>
      <c r="AUR13" s="9"/>
      <c r="AUS13" s="9"/>
      <c r="AUT13" s="9"/>
      <c r="AUU13" s="9"/>
      <c r="AUV13" s="9"/>
      <c r="AUW13" s="9"/>
      <c r="AUX13" s="9"/>
      <c r="AUY13" s="9"/>
      <c r="AUZ13" s="9"/>
      <c r="AVA13" s="9"/>
      <c r="AVB13" s="9"/>
      <c r="AVC13" s="9"/>
      <c r="AVD13" s="9"/>
      <c r="AVE13" s="9"/>
      <c r="AVF13" s="9"/>
      <c r="AVG13" s="9"/>
      <c r="AVH13" s="9"/>
      <c r="AVI13" s="9"/>
      <c r="AVJ13" s="9"/>
      <c r="AVK13" s="9"/>
      <c r="AVL13" s="9"/>
      <c r="AVM13" s="9"/>
      <c r="AVN13" s="9"/>
      <c r="AVO13" s="9"/>
      <c r="AVP13" s="9"/>
      <c r="AVQ13" s="9"/>
      <c r="AVR13" s="9"/>
      <c r="AVS13" s="9"/>
      <c r="AVT13" s="9"/>
      <c r="AVU13" s="9"/>
      <c r="AVV13" s="9"/>
      <c r="AVW13" s="9"/>
      <c r="AVX13" s="9"/>
      <c r="AVY13" s="9"/>
      <c r="AVZ13" s="9"/>
      <c r="AWA13" s="9"/>
      <c r="AWB13" s="9"/>
      <c r="AWC13" s="9"/>
      <c r="AWD13" s="9"/>
      <c r="AWE13" s="9"/>
      <c r="AWF13" s="9"/>
      <c r="AWG13" s="9"/>
      <c r="AWH13" s="9"/>
      <c r="AWI13" s="9"/>
      <c r="AWJ13" s="9"/>
      <c r="AWK13" s="9"/>
      <c r="AWL13" s="9"/>
      <c r="AWM13" s="9"/>
      <c r="AWN13" s="9"/>
      <c r="AWO13" s="9"/>
      <c r="AWP13" s="9"/>
      <c r="AWQ13" s="9"/>
      <c r="AWR13" s="9"/>
      <c r="AWS13" s="9"/>
      <c r="AWT13" s="9"/>
      <c r="AWU13" s="9"/>
      <c r="AWV13" s="9"/>
      <c r="AWW13" s="9"/>
      <c r="AWX13" s="9"/>
      <c r="AWY13" s="9"/>
      <c r="AWZ13" s="9"/>
      <c r="AXA13" s="9"/>
      <c r="AXB13" s="9"/>
      <c r="AXC13" s="9"/>
      <c r="AXD13" s="9"/>
      <c r="AXE13" s="9"/>
      <c r="AXF13" s="9"/>
      <c r="AXG13" s="9"/>
      <c r="AXH13" s="9"/>
      <c r="AXI13" s="9"/>
      <c r="AXJ13" s="9"/>
      <c r="AXK13" s="9"/>
      <c r="AXL13" s="9"/>
      <c r="AXM13" s="9"/>
      <c r="AXN13" s="9"/>
      <c r="AXO13" s="9"/>
      <c r="AXP13" s="9"/>
      <c r="AXQ13" s="9"/>
      <c r="AXR13" s="9"/>
      <c r="AXS13" s="9"/>
      <c r="AXT13" s="9"/>
      <c r="AXU13" s="9"/>
      <c r="AXV13" s="9"/>
      <c r="AXW13" s="9"/>
      <c r="AXX13" s="9"/>
      <c r="AXY13" s="9"/>
      <c r="AXZ13" s="9"/>
      <c r="AYA13" s="9"/>
      <c r="AYB13" s="9"/>
      <c r="AYC13" s="9"/>
      <c r="AYD13" s="9"/>
      <c r="AYE13" s="9"/>
      <c r="AYF13" s="9"/>
      <c r="AYG13" s="9"/>
      <c r="AYH13" s="9"/>
      <c r="AYI13" s="9"/>
      <c r="AYJ13" s="9"/>
      <c r="AYK13" s="9"/>
      <c r="AYL13" s="9"/>
      <c r="AYM13" s="9"/>
      <c r="AYN13" s="9"/>
      <c r="AYO13" s="9"/>
      <c r="AYP13" s="9"/>
      <c r="AYQ13" s="9"/>
      <c r="AYR13" s="9"/>
      <c r="AYS13" s="9"/>
      <c r="AYT13" s="9"/>
      <c r="AYU13" s="9"/>
      <c r="AYV13" s="9"/>
      <c r="AYW13" s="9"/>
      <c r="AYX13" s="9"/>
      <c r="AYY13" s="9"/>
      <c r="AYZ13" s="9"/>
      <c r="AZA13" s="9"/>
      <c r="AZB13" s="9"/>
      <c r="AZC13" s="9"/>
      <c r="AZD13" s="9"/>
      <c r="AZE13" s="9"/>
      <c r="AZF13" s="9"/>
      <c r="AZG13" s="9"/>
      <c r="AZH13" s="9"/>
      <c r="AZI13" s="9"/>
      <c r="AZJ13" s="9"/>
      <c r="AZK13" s="9"/>
      <c r="AZL13" s="9"/>
      <c r="AZM13" s="9"/>
      <c r="AZN13" s="9"/>
      <c r="AZO13" s="9"/>
      <c r="AZP13" s="9"/>
      <c r="AZQ13" s="9"/>
      <c r="AZR13" s="9"/>
      <c r="AZS13" s="9"/>
      <c r="AZT13" s="9"/>
      <c r="AZU13" s="9"/>
      <c r="AZV13" s="9"/>
      <c r="AZW13" s="9"/>
      <c r="AZX13" s="9"/>
      <c r="AZY13" s="9"/>
      <c r="AZZ13" s="9"/>
      <c r="BAA13" s="9"/>
      <c r="BAB13" s="9"/>
      <c r="BAC13" s="9"/>
      <c r="BAD13" s="9"/>
      <c r="BAE13" s="9"/>
      <c r="BAF13" s="9"/>
      <c r="BAG13" s="9"/>
      <c r="BAH13" s="9"/>
      <c r="BAI13" s="9"/>
      <c r="BAJ13" s="9"/>
      <c r="BAK13" s="9"/>
      <c r="BAL13" s="9"/>
      <c r="BAM13" s="9"/>
      <c r="BAN13" s="9"/>
      <c r="BAO13" s="9"/>
      <c r="BAP13" s="9"/>
      <c r="BAQ13" s="9"/>
      <c r="BAR13" s="9"/>
      <c r="BAS13" s="9"/>
      <c r="BAT13" s="9"/>
      <c r="BAU13" s="9"/>
      <c r="BAV13" s="9"/>
      <c r="BAW13" s="9"/>
      <c r="BAX13" s="9"/>
      <c r="BAY13" s="9"/>
      <c r="BAZ13" s="9"/>
      <c r="BBA13" s="9"/>
      <c r="BBB13" s="9"/>
      <c r="BBC13" s="9"/>
      <c r="BBD13" s="9"/>
      <c r="BBE13" s="9"/>
      <c r="BBF13" s="9"/>
      <c r="BBG13" s="9"/>
      <c r="BBH13" s="9"/>
      <c r="BBI13" s="9"/>
      <c r="BBJ13" s="9"/>
      <c r="BBK13" s="9"/>
      <c r="BBL13" s="9"/>
      <c r="BBM13" s="9"/>
      <c r="BBN13" s="9"/>
      <c r="BBO13" s="9"/>
      <c r="BBP13" s="9"/>
      <c r="BBQ13" s="9"/>
      <c r="BBR13" s="9"/>
      <c r="BBS13" s="9"/>
      <c r="BBT13" s="9"/>
      <c r="BBU13" s="9"/>
      <c r="BBV13" s="9"/>
      <c r="BBW13" s="9"/>
      <c r="BBX13" s="9"/>
      <c r="BBY13" s="9"/>
      <c r="BBZ13" s="9"/>
      <c r="BCA13" s="9"/>
      <c r="BCB13" s="9"/>
      <c r="BCC13" s="9"/>
      <c r="BCD13" s="9"/>
      <c r="BCE13" s="9"/>
      <c r="BCF13" s="9"/>
      <c r="BCG13" s="9"/>
      <c r="BCH13" s="9"/>
      <c r="BCI13" s="9"/>
      <c r="BCJ13" s="9"/>
      <c r="BCK13" s="9"/>
      <c r="BCL13" s="9"/>
      <c r="BCM13" s="9"/>
      <c r="BCN13" s="9"/>
      <c r="BCO13" s="9"/>
      <c r="BCP13" s="9"/>
      <c r="BCQ13" s="9"/>
      <c r="BCR13" s="9"/>
      <c r="BCS13" s="9"/>
      <c r="BCT13" s="9"/>
      <c r="BCU13" s="9"/>
      <c r="BCV13" s="9"/>
      <c r="BCW13" s="9"/>
      <c r="BCX13" s="9"/>
      <c r="BCY13" s="9"/>
      <c r="BCZ13" s="9"/>
      <c r="BDA13" s="9"/>
      <c r="BDB13" s="9"/>
      <c r="BDC13" s="9"/>
      <c r="BDD13" s="9"/>
      <c r="BDE13" s="9"/>
      <c r="BDF13" s="9"/>
      <c r="BDG13" s="9"/>
      <c r="BDH13" s="9"/>
      <c r="BDI13" s="9"/>
      <c r="BDJ13" s="9"/>
      <c r="BDK13" s="9"/>
      <c r="BDL13" s="9"/>
      <c r="BDM13" s="9"/>
      <c r="BDN13" s="9"/>
      <c r="BDO13" s="9"/>
      <c r="BDP13" s="9"/>
      <c r="BDQ13" s="9"/>
      <c r="BDR13" s="9"/>
      <c r="BDS13" s="9"/>
      <c r="BDT13" s="9"/>
      <c r="BDU13" s="9"/>
      <c r="BDV13" s="9"/>
      <c r="BDW13" s="9"/>
      <c r="BDX13" s="9"/>
      <c r="BDY13" s="9"/>
      <c r="BDZ13" s="9"/>
      <c r="BEA13" s="9"/>
      <c r="BEB13" s="9"/>
      <c r="BEC13" s="9"/>
      <c r="BED13" s="9"/>
      <c r="BEE13" s="9"/>
      <c r="BEF13" s="9"/>
      <c r="BEG13" s="9"/>
      <c r="BEH13" s="9"/>
      <c r="BEI13" s="9"/>
      <c r="BEJ13" s="9"/>
      <c r="BEK13" s="9"/>
      <c r="BEL13" s="9"/>
      <c r="BEM13" s="9"/>
      <c r="BEN13" s="9"/>
      <c r="BEO13" s="9"/>
      <c r="BEP13" s="9"/>
      <c r="BEQ13" s="9"/>
      <c r="BER13" s="9"/>
      <c r="BES13" s="9"/>
      <c r="BET13" s="9"/>
      <c r="BEU13" s="9"/>
      <c r="BEV13" s="9"/>
      <c r="BEW13" s="9"/>
      <c r="BEX13" s="9"/>
      <c r="BEY13" s="9"/>
      <c r="BEZ13" s="9"/>
      <c r="BFA13" s="9"/>
      <c r="BFB13" s="9"/>
      <c r="BFC13" s="9"/>
      <c r="BFD13" s="9"/>
      <c r="BFE13" s="9"/>
      <c r="BFF13" s="9"/>
      <c r="BFG13" s="9"/>
      <c r="BFH13" s="9"/>
      <c r="BFI13" s="9"/>
      <c r="BFJ13" s="9"/>
      <c r="BFK13" s="9"/>
      <c r="BFL13" s="9"/>
      <c r="BFM13" s="9"/>
      <c r="BFN13" s="9"/>
      <c r="BFO13" s="9"/>
      <c r="BFP13" s="9"/>
      <c r="BFQ13" s="9"/>
      <c r="BFR13" s="9"/>
      <c r="BFS13" s="9"/>
      <c r="BFT13" s="9"/>
      <c r="BFU13" s="9"/>
      <c r="BFV13" s="9"/>
      <c r="BFW13" s="9"/>
      <c r="BFX13" s="9"/>
      <c r="BFY13" s="9"/>
      <c r="BFZ13" s="9"/>
      <c r="BGA13" s="9"/>
      <c r="BGB13" s="9"/>
      <c r="BGC13" s="9"/>
      <c r="BGD13" s="9"/>
      <c r="BGE13" s="9"/>
      <c r="BGF13" s="9"/>
      <c r="BGG13" s="9"/>
      <c r="BGH13" s="9"/>
      <c r="BGI13" s="9"/>
      <c r="BGJ13" s="9"/>
      <c r="BGK13" s="9"/>
      <c r="BGL13" s="9"/>
      <c r="BGM13" s="9"/>
      <c r="BGN13" s="9"/>
      <c r="BGO13" s="9"/>
      <c r="BGP13" s="9"/>
      <c r="BGQ13" s="9"/>
      <c r="BGR13" s="9"/>
      <c r="BGS13" s="9"/>
      <c r="BGT13" s="9"/>
      <c r="BGU13" s="9"/>
      <c r="BGV13" s="9"/>
      <c r="BGW13" s="9"/>
      <c r="BGX13" s="9"/>
      <c r="BGY13" s="9"/>
      <c r="BGZ13" s="9"/>
      <c r="BHA13" s="9"/>
      <c r="BHB13" s="9"/>
      <c r="BHC13" s="9"/>
      <c r="BHD13" s="9"/>
      <c r="BHE13" s="9"/>
      <c r="BHF13" s="9"/>
      <c r="BHG13" s="9"/>
      <c r="BHH13" s="9"/>
      <c r="BHI13" s="9"/>
      <c r="BHJ13" s="9"/>
      <c r="BHK13" s="9"/>
      <c r="BHL13" s="9"/>
      <c r="BHM13" s="9"/>
      <c r="BHN13" s="9"/>
      <c r="BHO13" s="9"/>
      <c r="BHP13" s="9"/>
      <c r="BHQ13" s="9"/>
      <c r="BHR13" s="9"/>
      <c r="BHS13" s="9"/>
      <c r="BHT13" s="9"/>
      <c r="BHU13" s="9"/>
      <c r="BHV13" s="9"/>
      <c r="BHW13" s="9"/>
      <c r="BHX13" s="9"/>
      <c r="BHY13" s="9"/>
      <c r="BHZ13" s="9"/>
      <c r="BIA13" s="9"/>
      <c r="BIB13" s="9"/>
      <c r="BIC13" s="9"/>
      <c r="BID13" s="9"/>
      <c r="BIE13" s="9"/>
      <c r="BIF13" s="9"/>
      <c r="BIG13" s="9"/>
      <c r="BIH13" s="9"/>
      <c r="BII13" s="9"/>
      <c r="BIJ13" s="9"/>
      <c r="BIK13" s="9"/>
      <c r="BIL13" s="9"/>
      <c r="BIM13" s="9"/>
      <c r="BIN13" s="9"/>
      <c r="BIO13" s="9"/>
      <c r="BIP13" s="9"/>
      <c r="BIQ13" s="9"/>
      <c r="BIR13" s="9"/>
      <c r="BIS13" s="9"/>
      <c r="BIT13" s="9"/>
      <c r="BIU13" s="9"/>
      <c r="BIV13" s="9"/>
      <c r="BIW13" s="9"/>
      <c r="BIX13" s="9"/>
      <c r="BIY13" s="9"/>
      <c r="BIZ13" s="9"/>
      <c r="BJA13" s="9"/>
      <c r="BJB13" s="9"/>
      <c r="BJC13" s="9"/>
      <c r="BJD13" s="9"/>
      <c r="BJE13" s="9"/>
      <c r="BJF13" s="9"/>
      <c r="BJG13" s="9"/>
      <c r="BJH13" s="9"/>
      <c r="BJI13" s="9"/>
      <c r="BJJ13" s="9"/>
      <c r="BJK13" s="9"/>
      <c r="BJL13" s="9"/>
      <c r="BJM13" s="9"/>
      <c r="BJN13" s="9"/>
      <c r="BJO13" s="9"/>
      <c r="BJP13" s="9"/>
      <c r="BJQ13" s="9"/>
      <c r="BJR13" s="9"/>
      <c r="BJS13" s="9"/>
      <c r="BJT13" s="9"/>
      <c r="BJU13" s="9"/>
      <c r="BJV13" s="9"/>
      <c r="BJW13" s="9"/>
      <c r="BJX13" s="9"/>
      <c r="BJY13" s="9"/>
      <c r="BJZ13" s="9"/>
      <c r="BKA13" s="9"/>
      <c r="BKB13" s="9"/>
      <c r="BKC13" s="9"/>
      <c r="BKD13" s="9"/>
      <c r="BKE13" s="9"/>
      <c r="BKF13" s="9"/>
      <c r="BKG13" s="9"/>
      <c r="BKH13" s="9"/>
      <c r="BKI13" s="9"/>
      <c r="BKJ13" s="9"/>
      <c r="BKK13" s="9"/>
      <c r="BKL13" s="9"/>
      <c r="BKM13" s="9"/>
      <c r="BKN13" s="9"/>
      <c r="BKO13" s="9"/>
      <c r="BKP13" s="9"/>
      <c r="BKQ13" s="9"/>
      <c r="BKR13" s="9"/>
      <c r="BKS13" s="9"/>
      <c r="BKT13" s="9"/>
      <c r="BKU13" s="9"/>
      <c r="BKV13" s="9"/>
      <c r="BKW13" s="9"/>
      <c r="BKX13" s="9"/>
      <c r="BKY13" s="9"/>
      <c r="BKZ13" s="9"/>
      <c r="BLA13" s="9"/>
      <c r="BLB13" s="9"/>
      <c r="BLC13" s="9"/>
      <c r="BLD13" s="9"/>
      <c r="BLE13" s="9"/>
      <c r="BLF13" s="9"/>
      <c r="BLG13" s="9"/>
      <c r="BLH13" s="9"/>
      <c r="BLI13" s="9"/>
      <c r="BLJ13" s="9"/>
      <c r="BLK13" s="9"/>
      <c r="BLL13" s="9"/>
      <c r="BLM13" s="9"/>
      <c r="BLN13" s="9"/>
      <c r="BLO13" s="9"/>
      <c r="BLP13" s="9"/>
      <c r="BLQ13" s="9"/>
      <c r="BLR13" s="9"/>
      <c r="BLS13" s="9"/>
      <c r="BLT13" s="9"/>
      <c r="BLU13" s="9"/>
      <c r="BLV13" s="9"/>
      <c r="BLW13" s="9"/>
      <c r="BLX13" s="9"/>
      <c r="BLY13" s="9"/>
      <c r="BLZ13" s="9"/>
      <c r="BMA13" s="9"/>
      <c r="BMB13" s="9"/>
      <c r="BMC13" s="9"/>
      <c r="BMD13" s="9"/>
      <c r="BME13" s="9"/>
      <c r="BMF13" s="9"/>
      <c r="BMG13" s="9"/>
      <c r="BMH13" s="9"/>
      <c r="BMI13" s="9"/>
      <c r="BMJ13" s="9"/>
      <c r="BMK13" s="9"/>
      <c r="BML13" s="9"/>
      <c r="BMM13" s="9"/>
      <c r="BMN13" s="9"/>
      <c r="BMO13" s="9"/>
      <c r="BMP13" s="9"/>
      <c r="BMQ13" s="9"/>
      <c r="BMR13" s="9"/>
      <c r="BMS13" s="9"/>
      <c r="BMT13" s="9"/>
      <c r="BMU13" s="9"/>
      <c r="BMV13" s="9"/>
      <c r="BMW13" s="9"/>
      <c r="BMX13" s="9"/>
      <c r="BMY13" s="9"/>
      <c r="BMZ13" s="9"/>
      <c r="BNA13" s="9"/>
      <c r="BNB13" s="9"/>
      <c r="BNC13" s="9"/>
      <c r="BND13" s="9"/>
      <c r="BNE13" s="9"/>
      <c r="BNF13" s="9"/>
      <c r="BNG13" s="9"/>
      <c r="BNH13" s="9"/>
      <c r="BNI13" s="9"/>
      <c r="BNJ13" s="9"/>
      <c r="BNK13" s="9"/>
      <c r="BNL13" s="9"/>
      <c r="BNM13" s="9"/>
      <c r="BNN13" s="9"/>
      <c r="BNO13" s="9"/>
      <c r="BNP13" s="9"/>
      <c r="BNQ13" s="9"/>
      <c r="BNR13" s="9"/>
      <c r="BNS13" s="9"/>
      <c r="BNT13" s="9"/>
      <c r="BNU13" s="9"/>
      <c r="BNV13" s="9"/>
      <c r="BNW13" s="9"/>
      <c r="BNX13" s="9"/>
      <c r="BNY13" s="9"/>
      <c r="BNZ13" s="9"/>
      <c r="BOA13" s="9"/>
      <c r="BOB13" s="9"/>
      <c r="BOC13" s="9"/>
      <c r="BOD13" s="9"/>
      <c r="BOE13" s="9"/>
      <c r="BOF13" s="9"/>
      <c r="BOG13" s="9"/>
      <c r="BOH13" s="9"/>
      <c r="BOI13" s="9"/>
      <c r="BOJ13" s="9"/>
      <c r="BOK13" s="9"/>
      <c r="BOL13" s="9"/>
      <c r="BOM13" s="9"/>
      <c r="BON13" s="9"/>
      <c r="BOO13" s="9"/>
      <c r="BOP13" s="9"/>
      <c r="BOQ13" s="9"/>
      <c r="BOR13" s="9"/>
      <c r="BOS13" s="9"/>
      <c r="BOT13" s="9"/>
      <c r="BOU13" s="9"/>
      <c r="BOV13" s="9"/>
      <c r="BOW13" s="9"/>
      <c r="BOX13" s="9"/>
      <c r="BOY13" s="9"/>
      <c r="BOZ13" s="9"/>
      <c r="BPA13" s="9"/>
      <c r="BPB13" s="9"/>
      <c r="BPC13" s="9"/>
      <c r="BPD13" s="9"/>
      <c r="BPE13" s="9"/>
      <c r="BPF13" s="9"/>
      <c r="BPG13" s="9"/>
      <c r="BPH13" s="9"/>
      <c r="BPI13" s="9"/>
      <c r="BPJ13" s="9"/>
      <c r="BPK13" s="9"/>
      <c r="BPL13" s="9"/>
      <c r="BPM13" s="9"/>
      <c r="BPN13" s="9"/>
      <c r="BPO13" s="9"/>
      <c r="BPP13" s="9"/>
      <c r="BPQ13" s="9"/>
      <c r="BPR13" s="9"/>
      <c r="BPS13" s="9"/>
      <c r="BPT13" s="9"/>
      <c r="BPU13" s="9"/>
      <c r="BPV13" s="9"/>
      <c r="BPW13" s="9"/>
      <c r="BPX13" s="9"/>
      <c r="BPY13" s="9"/>
      <c r="BPZ13" s="9"/>
      <c r="BQA13" s="9"/>
      <c r="BQB13" s="9"/>
      <c r="BQC13" s="9"/>
      <c r="BQD13" s="9"/>
      <c r="BQE13" s="9"/>
      <c r="BQF13" s="9"/>
      <c r="BQG13" s="9"/>
      <c r="BQH13" s="9"/>
      <c r="BQI13" s="9"/>
      <c r="BQJ13" s="9"/>
      <c r="BQK13" s="9"/>
      <c r="BQL13" s="9"/>
      <c r="BQM13" s="9"/>
      <c r="BQN13" s="9"/>
      <c r="BQO13" s="9"/>
      <c r="BQP13" s="9"/>
      <c r="BQQ13" s="9"/>
      <c r="BQR13" s="9"/>
      <c r="BQS13" s="9"/>
      <c r="BQT13" s="9"/>
      <c r="BQU13" s="9"/>
      <c r="BQV13" s="9"/>
      <c r="BQW13" s="9"/>
      <c r="BQX13" s="9"/>
      <c r="BQY13" s="9"/>
      <c r="BQZ13" s="9"/>
      <c r="BRA13" s="9"/>
      <c r="BRB13" s="9"/>
      <c r="BRC13" s="9"/>
      <c r="BRD13" s="9"/>
      <c r="BRE13" s="9"/>
      <c r="BRF13" s="9"/>
      <c r="BRG13" s="9"/>
      <c r="BRH13" s="9"/>
      <c r="BRI13" s="9"/>
      <c r="BRJ13" s="9"/>
      <c r="BRK13" s="9"/>
      <c r="BRL13" s="9"/>
      <c r="BRM13" s="9"/>
      <c r="BRN13" s="9"/>
      <c r="BRO13" s="9"/>
      <c r="BRP13" s="9"/>
      <c r="BRQ13" s="9"/>
      <c r="BRR13" s="9"/>
      <c r="BRS13" s="9"/>
      <c r="BRT13" s="9"/>
      <c r="BRU13" s="9"/>
      <c r="BRV13" s="9"/>
      <c r="BRW13" s="9"/>
      <c r="BRX13" s="9"/>
      <c r="BRY13" s="9"/>
      <c r="BRZ13" s="9"/>
      <c r="BSA13" s="9"/>
      <c r="BSB13" s="9"/>
      <c r="BSC13" s="9"/>
      <c r="BSD13" s="9"/>
      <c r="BSE13" s="9"/>
      <c r="BSF13" s="9"/>
      <c r="BSG13" s="9"/>
      <c r="BSH13" s="9"/>
      <c r="BSI13" s="9"/>
      <c r="BSJ13" s="9"/>
      <c r="BSK13" s="9"/>
      <c r="BSL13" s="9"/>
      <c r="BSM13" s="9"/>
      <c r="BSN13" s="9"/>
      <c r="BSO13" s="9"/>
      <c r="BSP13" s="9"/>
      <c r="BSQ13" s="9"/>
      <c r="BSR13" s="9"/>
      <c r="BSS13" s="9"/>
      <c r="BST13" s="9"/>
      <c r="BSU13" s="9"/>
      <c r="BSV13" s="9"/>
      <c r="BSW13" s="9"/>
      <c r="BSX13" s="9"/>
      <c r="BSY13" s="9"/>
      <c r="BSZ13" s="9"/>
      <c r="BTA13" s="9"/>
      <c r="BTB13" s="9"/>
      <c r="BTC13" s="9"/>
      <c r="BTD13" s="9"/>
      <c r="BTE13" s="9"/>
      <c r="BTF13" s="9"/>
      <c r="BTG13" s="9"/>
      <c r="BTH13" s="9"/>
      <c r="BTI13" s="9"/>
      <c r="BTJ13" s="9"/>
      <c r="BTK13" s="9"/>
      <c r="BTL13" s="9"/>
      <c r="BTM13" s="9"/>
      <c r="BTN13" s="9"/>
      <c r="BTO13" s="9"/>
      <c r="BTP13" s="9"/>
      <c r="BTQ13" s="9"/>
      <c r="BTR13" s="9"/>
      <c r="BTS13" s="9"/>
      <c r="BTT13" s="9"/>
      <c r="BTU13" s="9"/>
      <c r="BTV13" s="9"/>
      <c r="BTW13" s="9"/>
      <c r="BTX13" s="9"/>
      <c r="BTY13" s="9"/>
      <c r="BTZ13" s="9"/>
      <c r="BUA13" s="9"/>
      <c r="BUB13" s="9"/>
      <c r="BUC13" s="9"/>
      <c r="BUD13" s="9"/>
      <c r="BUE13" s="9"/>
      <c r="BUF13" s="9"/>
      <c r="BUG13" s="9"/>
      <c r="BUH13" s="9"/>
      <c r="BUI13" s="9"/>
      <c r="BUJ13" s="9"/>
      <c r="BUK13" s="9"/>
      <c r="BUL13" s="9"/>
      <c r="BUM13" s="9"/>
      <c r="BUN13" s="9"/>
      <c r="BUO13" s="9"/>
      <c r="BUP13" s="9"/>
      <c r="BUQ13" s="9"/>
      <c r="BUR13" s="9"/>
      <c r="BUS13" s="9"/>
      <c r="BUT13" s="9"/>
      <c r="BUU13" s="9"/>
      <c r="BUV13" s="9"/>
      <c r="BUW13" s="9"/>
      <c r="BUX13" s="9"/>
      <c r="BUY13" s="9"/>
      <c r="BUZ13" s="9"/>
      <c r="BVA13" s="9"/>
      <c r="BVB13" s="9"/>
      <c r="BVC13" s="9"/>
      <c r="BVD13" s="9"/>
      <c r="BVE13" s="9"/>
      <c r="BVF13" s="9"/>
      <c r="BVG13" s="9"/>
      <c r="BVH13" s="9"/>
      <c r="BVI13" s="9"/>
      <c r="BVJ13" s="9"/>
      <c r="BVK13" s="9"/>
      <c r="BVL13" s="9"/>
      <c r="BVM13" s="9"/>
      <c r="BVN13" s="9"/>
      <c r="BVO13" s="9"/>
      <c r="BVP13" s="9"/>
      <c r="BVQ13" s="9"/>
      <c r="BVR13" s="9"/>
      <c r="BVS13" s="9"/>
      <c r="BVT13" s="9"/>
      <c r="BVU13" s="9"/>
      <c r="BVV13" s="9"/>
      <c r="BVW13" s="9"/>
      <c r="BVX13" s="9"/>
      <c r="BVY13" s="9"/>
      <c r="BVZ13" s="9"/>
      <c r="BWA13" s="9"/>
      <c r="BWB13" s="9"/>
      <c r="BWC13" s="9"/>
      <c r="BWD13" s="9"/>
      <c r="BWE13" s="9"/>
      <c r="BWF13" s="9"/>
      <c r="BWG13" s="9"/>
      <c r="BWH13" s="9"/>
      <c r="BWI13" s="9"/>
      <c r="BWJ13" s="9"/>
      <c r="BWK13" s="9"/>
      <c r="BWL13" s="9"/>
      <c r="BWM13" s="9"/>
      <c r="BWN13" s="9"/>
      <c r="BWO13" s="9"/>
      <c r="BWP13" s="9"/>
      <c r="BWQ13" s="9"/>
      <c r="BWR13" s="9"/>
      <c r="BWS13" s="9"/>
      <c r="BWT13" s="9"/>
      <c r="BWU13" s="9"/>
      <c r="BWV13" s="9"/>
      <c r="BWW13" s="9"/>
      <c r="BWX13" s="9"/>
      <c r="BWY13" s="9"/>
      <c r="BWZ13" s="9"/>
      <c r="BXA13" s="9"/>
      <c r="BXB13" s="9"/>
      <c r="BXC13" s="9"/>
      <c r="BXD13" s="9"/>
      <c r="BXE13" s="9"/>
      <c r="BXF13" s="9"/>
      <c r="BXG13" s="9"/>
      <c r="BXH13" s="9"/>
      <c r="BXI13" s="9"/>
      <c r="BXJ13" s="9"/>
      <c r="BXK13" s="9"/>
      <c r="BXL13" s="9"/>
      <c r="BXM13" s="9"/>
      <c r="BXN13" s="9"/>
      <c r="BXO13" s="9"/>
      <c r="BXP13" s="9"/>
      <c r="BXQ13" s="9"/>
      <c r="BXR13" s="9"/>
      <c r="BXS13" s="9"/>
      <c r="BXT13" s="9"/>
      <c r="BXU13" s="9"/>
      <c r="BXV13" s="9"/>
      <c r="BXW13" s="9"/>
      <c r="BXX13" s="9"/>
      <c r="BXY13" s="9"/>
      <c r="BXZ13" s="9"/>
      <c r="BYA13" s="9"/>
      <c r="BYB13" s="9"/>
      <c r="BYC13" s="9"/>
      <c r="BYD13" s="9"/>
      <c r="BYE13" s="9"/>
      <c r="BYF13" s="9"/>
      <c r="BYG13" s="9"/>
      <c r="BYH13" s="9"/>
      <c r="BYI13" s="9"/>
      <c r="BYJ13" s="9"/>
      <c r="BYK13" s="9"/>
      <c r="BYL13" s="9"/>
      <c r="BYM13" s="9"/>
      <c r="BYN13" s="9"/>
      <c r="BYO13" s="9"/>
      <c r="BYP13" s="9"/>
      <c r="BYQ13" s="9"/>
      <c r="BYR13" s="9"/>
      <c r="BYS13" s="9"/>
      <c r="BYT13" s="9"/>
      <c r="BYU13" s="9"/>
      <c r="BYV13" s="9"/>
      <c r="BYW13" s="9"/>
      <c r="BYX13" s="9"/>
      <c r="BYY13" s="9"/>
      <c r="BYZ13" s="9"/>
      <c r="BZA13" s="9"/>
      <c r="BZB13" s="9"/>
      <c r="BZC13" s="9"/>
      <c r="BZD13" s="9"/>
      <c r="BZE13" s="9"/>
      <c r="BZF13" s="9"/>
      <c r="BZG13" s="9"/>
      <c r="BZH13" s="9"/>
      <c r="BZI13" s="9"/>
      <c r="BZJ13" s="9"/>
      <c r="BZK13" s="9"/>
      <c r="BZL13" s="9"/>
      <c r="BZM13" s="9"/>
      <c r="BZN13" s="9"/>
      <c r="BZO13" s="9"/>
      <c r="BZP13" s="9"/>
      <c r="BZQ13" s="9"/>
      <c r="BZR13" s="9"/>
      <c r="BZS13" s="9"/>
      <c r="BZT13" s="9"/>
      <c r="BZU13" s="9"/>
      <c r="BZV13" s="9"/>
      <c r="BZW13" s="9"/>
      <c r="BZX13" s="9"/>
      <c r="BZY13" s="9"/>
      <c r="BZZ13" s="9"/>
      <c r="CAA13" s="9"/>
      <c r="CAB13" s="9"/>
      <c r="CAC13" s="9"/>
      <c r="CAD13" s="9"/>
      <c r="CAE13" s="9"/>
      <c r="CAF13" s="9"/>
      <c r="CAG13" s="9"/>
      <c r="CAH13" s="9"/>
      <c r="CAI13" s="9"/>
      <c r="CAJ13" s="9"/>
      <c r="CAK13" s="9"/>
      <c r="CAL13" s="9"/>
      <c r="CAM13" s="9"/>
      <c r="CAN13" s="9"/>
      <c r="CAO13" s="9"/>
      <c r="CAP13" s="9"/>
      <c r="CAQ13" s="9"/>
      <c r="CAR13" s="9"/>
      <c r="CAS13" s="9"/>
      <c r="CAT13" s="9"/>
      <c r="CAU13" s="9"/>
      <c r="CAV13" s="9"/>
      <c r="CAW13" s="9"/>
      <c r="CAX13" s="9"/>
      <c r="CAY13" s="9"/>
      <c r="CAZ13" s="9"/>
      <c r="CBA13" s="9"/>
      <c r="CBB13" s="9"/>
      <c r="CBC13" s="9"/>
      <c r="CBD13" s="9"/>
      <c r="CBE13" s="9"/>
      <c r="CBF13" s="9"/>
      <c r="CBG13" s="9"/>
      <c r="CBH13" s="9"/>
      <c r="CBI13" s="9"/>
      <c r="CBJ13" s="9"/>
      <c r="CBK13" s="9"/>
      <c r="CBL13" s="9"/>
      <c r="CBM13" s="9"/>
      <c r="CBN13" s="9"/>
      <c r="CBO13" s="9"/>
      <c r="CBP13" s="9"/>
      <c r="CBQ13" s="9"/>
      <c r="CBR13" s="9"/>
      <c r="CBS13" s="9"/>
      <c r="CBT13" s="9"/>
      <c r="CBU13" s="9"/>
      <c r="CBV13" s="9"/>
      <c r="CBW13" s="9"/>
      <c r="CBX13" s="9"/>
      <c r="CBY13" s="9"/>
      <c r="CBZ13" s="9"/>
      <c r="CCA13" s="9"/>
      <c r="CCB13" s="9"/>
      <c r="CCC13" s="9"/>
      <c r="CCD13" s="9"/>
      <c r="CCE13" s="9"/>
      <c r="CCF13" s="9"/>
      <c r="CCG13" s="9"/>
      <c r="CCH13" s="9"/>
      <c r="CCI13" s="9"/>
      <c r="CCJ13" s="9"/>
      <c r="CCK13" s="9"/>
      <c r="CCL13" s="9"/>
      <c r="CCM13" s="9"/>
      <c r="CCN13" s="9"/>
      <c r="CCO13" s="9"/>
      <c r="CCP13" s="9"/>
      <c r="CCQ13" s="9"/>
      <c r="CCR13" s="9"/>
      <c r="CCS13" s="9"/>
      <c r="CCT13" s="9"/>
      <c r="CCU13" s="9"/>
      <c r="CCV13" s="9"/>
      <c r="CCW13" s="9"/>
      <c r="CCX13" s="9"/>
      <c r="CCY13" s="9"/>
      <c r="CCZ13" s="9"/>
      <c r="CDA13" s="9"/>
      <c r="CDB13" s="9"/>
      <c r="CDC13" s="9"/>
      <c r="CDD13" s="9"/>
      <c r="CDE13" s="9"/>
      <c r="CDF13" s="9"/>
      <c r="CDG13" s="9"/>
      <c r="CDH13" s="9"/>
      <c r="CDI13" s="9"/>
      <c r="CDJ13" s="9"/>
      <c r="CDK13" s="9"/>
      <c r="CDL13" s="9"/>
      <c r="CDM13" s="9"/>
      <c r="CDN13" s="9"/>
      <c r="CDO13" s="9"/>
      <c r="CDP13" s="9"/>
      <c r="CDQ13" s="9"/>
      <c r="CDR13" s="9"/>
      <c r="CDS13" s="9"/>
      <c r="CDT13" s="9"/>
      <c r="CDU13" s="9"/>
      <c r="CDV13" s="9"/>
      <c r="CDW13" s="9"/>
      <c r="CDX13" s="9"/>
      <c r="CDY13" s="9"/>
      <c r="CDZ13" s="9"/>
      <c r="CEA13" s="9"/>
      <c r="CEB13" s="9"/>
      <c r="CEC13" s="9"/>
      <c r="CED13" s="9"/>
      <c r="CEE13" s="9"/>
      <c r="CEF13" s="9"/>
      <c r="CEG13" s="9"/>
      <c r="CEH13" s="9"/>
      <c r="CEI13" s="9"/>
      <c r="CEJ13" s="9"/>
      <c r="CEK13" s="9"/>
      <c r="CEL13" s="9"/>
      <c r="CEM13" s="9"/>
      <c r="CEN13" s="9"/>
      <c r="CEO13" s="9"/>
      <c r="CEP13" s="9"/>
      <c r="CEQ13" s="9"/>
      <c r="CER13" s="9"/>
      <c r="CES13" s="9"/>
      <c r="CET13" s="9"/>
      <c r="CEU13" s="9"/>
      <c r="CEV13" s="9"/>
      <c r="CEW13" s="9"/>
      <c r="CEX13" s="9"/>
      <c r="CEY13" s="9"/>
      <c r="CEZ13" s="9"/>
      <c r="CFA13" s="9"/>
      <c r="CFB13" s="9"/>
      <c r="CFC13" s="9"/>
      <c r="CFD13" s="9"/>
      <c r="CFE13" s="9"/>
      <c r="CFF13" s="9"/>
      <c r="CFG13" s="9"/>
      <c r="CFH13" s="9"/>
      <c r="CFI13" s="9"/>
      <c r="CFJ13" s="9"/>
      <c r="CFK13" s="9"/>
      <c r="CFL13" s="9"/>
      <c r="CFM13" s="9"/>
      <c r="CFN13" s="9"/>
      <c r="CFO13" s="9"/>
      <c r="CFP13" s="9"/>
      <c r="CFQ13" s="9"/>
      <c r="CFR13" s="9"/>
      <c r="CFS13" s="9"/>
      <c r="CFT13" s="9"/>
      <c r="CFU13" s="9"/>
      <c r="CFV13" s="9"/>
      <c r="CFW13" s="9"/>
      <c r="CFX13" s="9"/>
      <c r="CFY13" s="9"/>
      <c r="CFZ13" s="9"/>
      <c r="CGA13" s="9"/>
      <c r="CGB13" s="9"/>
      <c r="CGC13" s="9"/>
      <c r="CGD13" s="9"/>
      <c r="CGE13" s="9"/>
      <c r="CGF13" s="9"/>
      <c r="CGG13" s="9"/>
      <c r="CGH13" s="9"/>
      <c r="CGI13" s="9"/>
      <c r="CGJ13" s="9"/>
      <c r="CGK13" s="9"/>
      <c r="CGL13" s="9"/>
      <c r="CGM13" s="9"/>
      <c r="CGN13" s="9"/>
      <c r="CGO13" s="9"/>
      <c r="CGP13" s="9"/>
      <c r="CGQ13" s="9"/>
      <c r="CGR13" s="9"/>
      <c r="CGS13" s="9"/>
      <c r="CGT13" s="9"/>
      <c r="CGU13" s="9"/>
      <c r="CGV13" s="9"/>
      <c r="CGW13" s="9"/>
      <c r="CGX13" s="9"/>
      <c r="CGY13" s="9"/>
      <c r="CGZ13" s="9"/>
      <c r="CHA13" s="9"/>
      <c r="CHB13" s="9"/>
      <c r="CHC13" s="9"/>
      <c r="CHD13" s="9"/>
      <c r="CHE13" s="9"/>
      <c r="CHF13" s="9"/>
      <c r="CHG13" s="9"/>
      <c r="CHH13" s="9"/>
      <c r="CHI13" s="9"/>
      <c r="CHJ13" s="9"/>
      <c r="CHK13" s="9"/>
      <c r="CHL13" s="9"/>
      <c r="CHM13" s="9"/>
      <c r="CHN13" s="9"/>
      <c r="CHO13" s="9"/>
      <c r="CHP13" s="9"/>
      <c r="CHQ13" s="9"/>
      <c r="CHR13" s="9"/>
      <c r="CHS13" s="9"/>
      <c r="CHT13" s="9"/>
      <c r="CHU13" s="9"/>
      <c r="CHV13" s="9"/>
      <c r="CHW13" s="9"/>
      <c r="CHX13" s="9"/>
      <c r="CHY13" s="9"/>
      <c r="CHZ13" s="9"/>
      <c r="CIA13" s="9"/>
      <c r="CIB13" s="9"/>
      <c r="CIC13" s="9"/>
      <c r="CID13" s="9"/>
      <c r="CIE13" s="9"/>
      <c r="CIF13" s="9"/>
      <c r="CIG13" s="9"/>
      <c r="CIH13" s="9"/>
      <c r="CII13" s="9"/>
      <c r="CIJ13" s="9"/>
      <c r="CIK13" s="9"/>
      <c r="CIL13" s="9"/>
      <c r="CIM13" s="9"/>
      <c r="CIN13" s="9"/>
      <c r="CIO13" s="9"/>
      <c r="CIP13" s="9"/>
      <c r="CIQ13" s="9"/>
      <c r="CIR13" s="9"/>
      <c r="CIS13" s="9"/>
      <c r="CIT13" s="9"/>
      <c r="CIU13" s="9"/>
      <c r="CIV13" s="9"/>
      <c r="CIW13" s="9"/>
      <c r="CIX13" s="9"/>
      <c r="CIY13" s="9"/>
      <c r="CIZ13" s="9"/>
      <c r="CJA13" s="9"/>
      <c r="CJB13" s="9"/>
      <c r="CJC13" s="9"/>
      <c r="CJD13" s="9"/>
      <c r="CJE13" s="9"/>
      <c r="CJF13" s="9"/>
      <c r="CJG13" s="9"/>
      <c r="CJH13" s="9"/>
      <c r="CJI13" s="9"/>
      <c r="CJJ13" s="9"/>
      <c r="CJK13" s="9"/>
      <c r="CJL13" s="9"/>
      <c r="CJM13" s="9"/>
      <c r="CJN13" s="9"/>
      <c r="CJO13" s="9"/>
      <c r="CJP13" s="9"/>
      <c r="CJQ13" s="9"/>
      <c r="CJR13" s="9"/>
      <c r="CJS13" s="9"/>
      <c r="CJT13" s="9"/>
      <c r="CJU13" s="9"/>
      <c r="CJV13" s="9"/>
      <c r="CJW13" s="9"/>
      <c r="CJX13" s="9"/>
      <c r="CJY13" s="9"/>
      <c r="CJZ13" s="9"/>
      <c r="CKA13" s="9"/>
      <c r="CKB13" s="9"/>
      <c r="CKC13" s="9"/>
      <c r="CKD13" s="9"/>
      <c r="CKE13" s="9"/>
      <c r="CKF13" s="9"/>
      <c r="CKG13" s="9"/>
      <c r="CKH13" s="9"/>
      <c r="CKI13" s="9"/>
      <c r="CKJ13" s="9"/>
      <c r="CKK13" s="9"/>
      <c r="CKL13" s="9"/>
      <c r="CKM13" s="9"/>
      <c r="CKN13" s="9"/>
      <c r="CKO13" s="9"/>
      <c r="CKP13" s="9"/>
      <c r="CKQ13" s="9"/>
      <c r="CKR13" s="9"/>
      <c r="CKS13" s="9"/>
      <c r="CKT13" s="9"/>
      <c r="CKU13" s="9"/>
      <c r="CKV13" s="9"/>
      <c r="CKW13" s="9"/>
      <c r="CKX13" s="9"/>
      <c r="CKY13" s="9"/>
      <c r="CKZ13" s="9"/>
      <c r="CLA13" s="9"/>
      <c r="CLB13" s="9"/>
      <c r="CLC13" s="9"/>
      <c r="CLD13" s="9"/>
      <c r="CLE13" s="9"/>
      <c r="CLF13" s="9"/>
      <c r="CLG13" s="9"/>
      <c r="CLH13" s="9"/>
      <c r="CLI13" s="9"/>
      <c r="CLJ13" s="9"/>
      <c r="CLK13" s="9"/>
      <c r="CLL13" s="9"/>
      <c r="CLM13" s="9"/>
      <c r="CLN13" s="9"/>
      <c r="CLO13" s="9"/>
      <c r="CLP13" s="9"/>
      <c r="CLQ13" s="9"/>
      <c r="CLR13" s="9"/>
      <c r="CLS13" s="9"/>
      <c r="CLT13" s="9"/>
      <c r="CLU13" s="9"/>
      <c r="CLV13" s="9"/>
      <c r="CLW13" s="9"/>
      <c r="CLX13" s="9"/>
      <c r="CLY13" s="9"/>
      <c r="CLZ13" s="9"/>
      <c r="CMA13" s="9"/>
      <c r="CMB13" s="9"/>
      <c r="CMC13" s="9"/>
      <c r="CMD13" s="9"/>
      <c r="CME13" s="9"/>
      <c r="CMF13" s="9"/>
      <c r="CMG13" s="9"/>
      <c r="CMH13" s="9"/>
      <c r="CMI13" s="9"/>
      <c r="CMJ13" s="9"/>
      <c r="CMK13" s="9"/>
      <c r="CML13" s="9"/>
      <c r="CMM13" s="9"/>
      <c r="CMN13" s="9"/>
      <c r="CMO13" s="9"/>
      <c r="CMP13" s="9"/>
      <c r="CMQ13" s="9"/>
      <c r="CMR13" s="9"/>
      <c r="CMS13" s="9"/>
      <c r="CMT13" s="9"/>
      <c r="CMU13" s="9"/>
      <c r="CMV13" s="9"/>
      <c r="CMW13" s="9"/>
      <c r="CMX13" s="9"/>
      <c r="CMY13" s="9"/>
      <c r="CMZ13" s="9"/>
      <c r="CNA13" s="9"/>
      <c r="CNB13" s="9"/>
      <c r="CNC13" s="9"/>
      <c r="CND13" s="9"/>
      <c r="CNE13" s="9"/>
      <c r="CNF13" s="9"/>
      <c r="CNG13" s="9"/>
      <c r="CNH13" s="9"/>
      <c r="CNI13" s="9"/>
      <c r="CNJ13" s="9"/>
      <c r="CNK13" s="9"/>
      <c r="CNL13" s="9"/>
      <c r="CNM13" s="9"/>
      <c r="CNN13" s="9"/>
      <c r="CNO13" s="9"/>
      <c r="CNP13" s="9"/>
      <c r="CNQ13" s="9"/>
      <c r="CNR13" s="9"/>
      <c r="CNS13" s="9"/>
      <c r="CNT13" s="9"/>
      <c r="CNU13" s="9"/>
      <c r="CNV13" s="9"/>
      <c r="CNW13" s="9"/>
      <c r="CNX13" s="9"/>
      <c r="CNY13" s="9"/>
      <c r="CNZ13" s="9"/>
      <c r="COA13" s="9"/>
      <c r="COB13" s="9"/>
      <c r="COC13" s="9"/>
      <c r="COD13" s="9"/>
      <c r="COE13" s="9"/>
      <c r="COF13" s="9"/>
      <c r="COG13" s="9"/>
      <c r="COH13" s="9"/>
      <c r="COI13" s="9"/>
      <c r="COJ13" s="9"/>
      <c r="COK13" s="9"/>
      <c r="COL13" s="9"/>
      <c r="COM13" s="9"/>
      <c r="CON13" s="9"/>
      <c r="COO13" s="9"/>
      <c r="COP13" s="9"/>
      <c r="COQ13" s="9"/>
      <c r="COR13" s="9"/>
      <c r="COS13" s="9"/>
      <c r="COT13" s="9"/>
      <c r="COU13" s="9"/>
      <c r="COV13" s="9"/>
      <c r="COW13" s="9"/>
      <c r="COX13" s="9"/>
      <c r="COY13" s="9"/>
      <c r="COZ13" s="9"/>
      <c r="CPA13" s="9"/>
      <c r="CPB13" s="9"/>
      <c r="CPC13" s="9"/>
      <c r="CPD13" s="9"/>
      <c r="CPE13" s="9"/>
      <c r="CPF13" s="9"/>
      <c r="CPG13" s="9"/>
      <c r="CPH13" s="9"/>
      <c r="CPI13" s="9"/>
      <c r="CPJ13" s="9"/>
      <c r="CPK13" s="9"/>
      <c r="CPL13" s="9"/>
      <c r="CPM13" s="9"/>
      <c r="CPN13" s="9"/>
      <c r="CPO13" s="9"/>
      <c r="CPP13" s="9"/>
      <c r="CPQ13" s="9"/>
      <c r="CPR13" s="9"/>
      <c r="CPS13" s="9"/>
      <c r="CPT13" s="9"/>
      <c r="CPU13" s="9"/>
      <c r="CPV13" s="9"/>
      <c r="CPW13" s="9"/>
      <c r="CPX13" s="9"/>
      <c r="CPY13" s="9"/>
      <c r="CPZ13" s="9"/>
      <c r="CQA13" s="9"/>
      <c r="CQB13" s="9"/>
      <c r="CQC13" s="9"/>
      <c r="CQD13" s="9"/>
      <c r="CQE13" s="9"/>
      <c r="CQF13" s="9"/>
      <c r="CQG13" s="9"/>
      <c r="CQH13" s="9"/>
      <c r="CQI13" s="9"/>
      <c r="CQJ13" s="9"/>
      <c r="CQK13" s="9"/>
      <c r="CQL13" s="9"/>
      <c r="CQM13" s="9"/>
      <c r="CQN13" s="9"/>
      <c r="CQO13" s="9"/>
      <c r="CQP13" s="9"/>
      <c r="CQQ13" s="9"/>
      <c r="CQR13" s="9"/>
      <c r="CQS13" s="9"/>
      <c r="CQT13" s="9"/>
      <c r="CQU13" s="9"/>
      <c r="CQV13" s="9"/>
      <c r="CQW13" s="9"/>
      <c r="CQX13" s="9"/>
      <c r="CQY13" s="9"/>
      <c r="CQZ13" s="9"/>
      <c r="CRA13" s="9"/>
      <c r="CRB13" s="9"/>
      <c r="CRC13" s="9"/>
      <c r="CRD13" s="9"/>
      <c r="CRE13" s="9"/>
      <c r="CRF13" s="9"/>
      <c r="CRG13" s="9"/>
      <c r="CRH13" s="9"/>
      <c r="CRI13" s="9"/>
      <c r="CRJ13" s="9"/>
      <c r="CRK13" s="9"/>
      <c r="CRL13" s="9"/>
      <c r="CRM13" s="9"/>
      <c r="CRN13" s="9"/>
      <c r="CRO13" s="9"/>
      <c r="CRP13" s="9"/>
      <c r="CRQ13" s="9"/>
      <c r="CRR13" s="9"/>
      <c r="CRS13" s="9"/>
      <c r="CRT13" s="9"/>
      <c r="CRU13" s="9"/>
      <c r="CRV13" s="9"/>
      <c r="CRW13" s="9"/>
      <c r="CRX13" s="9"/>
      <c r="CRY13" s="9"/>
      <c r="CRZ13" s="9"/>
      <c r="CSA13" s="9"/>
      <c r="CSB13" s="9"/>
      <c r="CSC13" s="9"/>
      <c r="CSD13" s="9"/>
      <c r="CSE13" s="9"/>
      <c r="CSF13" s="9"/>
      <c r="CSG13" s="9"/>
      <c r="CSH13" s="9"/>
      <c r="CSI13" s="9"/>
      <c r="CSJ13" s="9"/>
      <c r="CSK13" s="9"/>
      <c r="CSL13" s="9"/>
      <c r="CSM13" s="9"/>
      <c r="CSN13" s="9"/>
      <c r="CSO13" s="9"/>
      <c r="CSP13" s="9"/>
      <c r="CSQ13" s="9"/>
      <c r="CSR13" s="9"/>
      <c r="CSS13" s="9"/>
      <c r="CST13" s="9"/>
      <c r="CSU13" s="9"/>
      <c r="CSV13" s="9"/>
      <c r="CSW13" s="9"/>
      <c r="CSX13" s="9"/>
      <c r="CSY13" s="9"/>
      <c r="CSZ13" s="9"/>
      <c r="CTA13" s="9"/>
      <c r="CTB13" s="9"/>
      <c r="CTC13" s="9"/>
      <c r="CTD13" s="9"/>
      <c r="CTE13" s="9"/>
      <c r="CTF13" s="9"/>
      <c r="CTG13" s="9"/>
      <c r="CTH13" s="9"/>
      <c r="CTI13" s="9"/>
      <c r="CTJ13" s="9"/>
      <c r="CTK13" s="9"/>
      <c r="CTL13" s="9"/>
      <c r="CTM13" s="9"/>
      <c r="CTN13" s="9"/>
      <c r="CTO13" s="9"/>
      <c r="CTP13" s="9"/>
      <c r="CTQ13" s="9"/>
      <c r="CTR13" s="9"/>
      <c r="CTS13" s="9"/>
      <c r="CTT13" s="9"/>
      <c r="CTU13" s="9"/>
      <c r="CTV13" s="9"/>
      <c r="CTW13" s="9"/>
      <c r="CTX13" s="9"/>
      <c r="CTY13" s="9"/>
      <c r="CTZ13" s="9"/>
      <c r="CUA13" s="9"/>
      <c r="CUB13" s="9"/>
      <c r="CUC13" s="9"/>
      <c r="CUD13" s="9"/>
      <c r="CUE13" s="9"/>
      <c r="CUF13" s="9"/>
      <c r="CUG13" s="9"/>
      <c r="CUH13" s="9"/>
      <c r="CUI13" s="9"/>
      <c r="CUJ13" s="9"/>
      <c r="CUK13" s="9"/>
      <c r="CUL13" s="9"/>
      <c r="CUM13" s="9"/>
      <c r="CUN13" s="9"/>
      <c r="CUO13" s="9"/>
      <c r="CUP13" s="9"/>
      <c r="CUQ13" s="9"/>
      <c r="CUR13" s="9"/>
      <c r="CUS13" s="9"/>
      <c r="CUT13" s="9"/>
      <c r="CUU13" s="9"/>
      <c r="CUV13" s="9"/>
      <c r="CUW13" s="9"/>
      <c r="CUX13" s="9"/>
      <c r="CUY13" s="9"/>
      <c r="CUZ13" s="9"/>
      <c r="CVA13" s="9"/>
      <c r="CVB13" s="9"/>
      <c r="CVC13" s="9"/>
      <c r="CVD13" s="9"/>
      <c r="CVE13" s="9"/>
      <c r="CVF13" s="9"/>
      <c r="CVG13" s="9"/>
      <c r="CVH13" s="9"/>
      <c r="CVI13" s="9"/>
      <c r="CVJ13" s="9"/>
      <c r="CVK13" s="9"/>
      <c r="CVL13" s="9"/>
      <c r="CVM13" s="9"/>
      <c r="CVN13" s="9"/>
      <c r="CVO13" s="9"/>
      <c r="CVP13" s="9"/>
      <c r="CVQ13" s="9"/>
      <c r="CVR13" s="9"/>
      <c r="CVS13" s="9"/>
      <c r="CVT13" s="9"/>
      <c r="CVU13" s="9"/>
      <c r="CVV13" s="9"/>
      <c r="CVW13" s="9"/>
      <c r="CVX13" s="9"/>
      <c r="CVY13" s="9"/>
      <c r="CVZ13" s="9"/>
      <c r="CWA13" s="9"/>
      <c r="CWB13" s="9"/>
      <c r="CWC13" s="9"/>
      <c r="CWD13" s="9"/>
      <c r="CWE13" s="9"/>
      <c r="CWF13" s="9"/>
      <c r="CWG13" s="9"/>
      <c r="CWH13" s="9"/>
      <c r="CWI13" s="9"/>
      <c r="CWJ13" s="9"/>
      <c r="CWK13" s="9"/>
      <c r="CWL13" s="9"/>
      <c r="CWM13" s="9"/>
      <c r="CWN13" s="9"/>
      <c r="CWO13" s="9"/>
      <c r="CWP13" s="9"/>
      <c r="CWQ13" s="9"/>
      <c r="CWR13" s="9"/>
      <c r="CWS13" s="9"/>
      <c r="CWT13" s="9"/>
      <c r="CWU13" s="9"/>
      <c r="CWV13" s="9"/>
      <c r="CWW13" s="9"/>
      <c r="CWX13" s="9"/>
      <c r="CWY13" s="9"/>
      <c r="CWZ13" s="9"/>
      <c r="CXA13" s="9"/>
      <c r="CXB13" s="9"/>
      <c r="CXC13" s="9"/>
      <c r="CXD13" s="9"/>
      <c r="CXE13" s="9"/>
      <c r="CXF13" s="9"/>
      <c r="CXG13" s="9"/>
      <c r="CXH13" s="9"/>
      <c r="CXI13" s="9"/>
      <c r="CXJ13" s="9"/>
      <c r="CXK13" s="9"/>
      <c r="CXL13" s="9"/>
      <c r="CXM13" s="9"/>
      <c r="CXN13" s="9"/>
      <c r="CXO13" s="9"/>
      <c r="CXP13" s="9"/>
      <c r="CXQ13" s="9"/>
      <c r="CXR13" s="9"/>
      <c r="CXS13" s="9"/>
      <c r="CXT13" s="9"/>
      <c r="CXU13" s="9"/>
      <c r="CXV13" s="9"/>
      <c r="CXW13" s="9"/>
      <c r="CXX13" s="9"/>
      <c r="CXY13" s="9"/>
      <c r="CXZ13" s="9"/>
      <c r="CYA13" s="9"/>
      <c r="CYB13" s="9"/>
      <c r="CYC13" s="9"/>
      <c r="CYD13" s="9"/>
      <c r="CYE13" s="9"/>
      <c r="CYF13" s="9"/>
      <c r="CYG13" s="9"/>
      <c r="CYH13" s="9"/>
      <c r="CYI13" s="9"/>
      <c r="CYJ13" s="9"/>
      <c r="CYK13" s="9"/>
      <c r="CYL13" s="9"/>
      <c r="CYM13" s="9"/>
      <c r="CYN13" s="9"/>
      <c r="CYO13" s="9"/>
      <c r="CYP13" s="9"/>
      <c r="CYQ13" s="9"/>
      <c r="CYR13" s="9"/>
      <c r="CYS13" s="9"/>
      <c r="CYT13" s="9"/>
      <c r="CYU13" s="9"/>
      <c r="CYV13" s="9"/>
      <c r="CYW13" s="9"/>
      <c r="CYX13" s="9"/>
      <c r="CYY13" s="9"/>
      <c r="CYZ13" s="9"/>
      <c r="CZA13" s="9"/>
      <c r="CZB13" s="9"/>
      <c r="CZC13" s="9"/>
      <c r="CZD13" s="9"/>
      <c r="CZE13" s="9"/>
      <c r="CZF13" s="9"/>
      <c r="CZG13" s="9"/>
      <c r="CZH13" s="9"/>
      <c r="CZI13" s="9"/>
      <c r="CZJ13" s="9"/>
      <c r="CZK13" s="9"/>
      <c r="CZL13" s="9"/>
      <c r="CZM13" s="9"/>
      <c r="CZN13" s="9"/>
      <c r="CZO13" s="9"/>
      <c r="CZP13" s="9"/>
      <c r="CZQ13" s="9"/>
      <c r="CZR13" s="9"/>
      <c r="CZS13" s="9"/>
      <c r="CZT13" s="9"/>
      <c r="CZU13" s="9"/>
      <c r="CZV13" s="9"/>
      <c r="CZW13" s="9"/>
      <c r="CZX13" s="9"/>
      <c r="CZY13" s="9"/>
      <c r="CZZ13" s="9"/>
      <c r="DAA13" s="9"/>
      <c r="DAB13" s="9"/>
      <c r="DAC13" s="9"/>
      <c r="DAD13" s="9"/>
      <c r="DAE13" s="9"/>
      <c r="DAF13" s="9"/>
      <c r="DAG13" s="9"/>
      <c r="DAH13" s="9"/>
      <c r="DAI13" s="9"/>
      <c r="DAJ13" s="9"/>
      <c r="DAK13" s="9"/>
      <c r="DAL13" s="9"/>
      <c r="DAM13" s="9"/>
      <c r="DAN13" s="9"/>
      <c r="DAO13" s="9"/>
      <c r="DAP13" s="9"/>
      <c r="DAQ13" s="9"/>
      <c r="DAR13" s="9"/>
      <c r="DAS13" s="9"/>
      <c r="DAT13" s="9"/>
      <c r="DAU13" s="9"/>
      <c r="DAV13" s="9"/>
      <c r="DAW13" s="9"/>
      <c r="DAX13" s="9"/>
      <c r="DAY13" s="9"/>
      <c r="DAZ13" s="9"/>
      <c r="DBA13" s="9"/>
      <c r="DBB13" s="9"/>
      <c r="DBC13" s="9"/>
      <c r="DBD13" s="9"/>
      <c r="DBE13" s="9"/>
      <c r="DBF13" s="9"/>
      <c r="DBG13" s="9"/>
      <c r="DBH13" s="9"/>
      <c r="DBI13" s="9"/>
      <c r="DBJ13" s="9"/>
      <c r="DBK13" s="9"/>
      <c r="DBL13" s="9"/>
      <c r="DBM13" s="9"/>
      <c r="DBN13" s="9"/>
      <c r="DBO13" s="9"/>
      <c r="DBP13" s="9"/>
      <c r="DBQ13" s="9"/>
      <c r="DBR13" s="9"/>
      <c r="DBS13" s="9"/>
      <c r="DBT13" s="9"/>
      <c r="DBU13" s="9"/>
      <c r="DBV13" s="9"/>
      <c r="DBW13" s="9"/>
      <c r="DBX13" s="9"/>
      <c r="DBY13" s="9"/>
      <c r="DBZ13" s="9"/>
      <c r="DCA13" s="9"/>
      <c r="DCB13" s="9"/>
      <c r="DCC13" s="9"/>
      <c r="DCD13" s="9"/>
      <c r="DCE13" s="9"/>
      <c r="DCF13" s="9"/>
      <c r="DCG13" s="9"/>
      <c r="DCH13" s="9"/>
      <c r="DCI13" s="9"/>
      <c r="DCJ13" s="9"/>
      <c r="DCK13" s="9"/>
      <c r="DCL13" s="9"/>
      <c r="DCM13" s="9"/>
      <c r="DCN13" s="9"/>
      <c r="DCO13" s="9"/>
      <c r="DCP13" s="9"/>
      <c r="DCQ13" s="9"/>
      <c r="DCR13" s="9"/>
      <c r="DCS13" s="9"/>
      <c r="DCT13" s="9"/>
      <c r="DCU13" s="9"/>
      <c r="DCV13" s="9"/>
      <c r="DCW13" s="9"/>
      <c r="DCX13" s="9"/>
      <c r="DCY13" s="9"/>
      <c r="DCZ13" s="9"/>
      <c r="DDA13" s="9"/>
      <c r="DDB13" s="9"/>
      <c r="DDC13" s="9"/>
      <c r="DDD13" s="9"/>
      <c r="DDE13" s="9"/>
      <c r="DDF13" s="9"/>
      <c r="DDG13" s="9"/>
      <c r="DDH13" s="9"/>
      <c r="DDI13" s="9"/>
      <c r="DDJ13" s="9"/>
      <c r="DDK13" s="9"/>
      <c r="DDL13" s="9"/>
      <c r="DDM13" s="9"/>
      <c r="DDN13" s="9"/>
      <c r="DDO13" s="9"/>
      <c r="DDP13" s="9"/>
      <c r="DDQ13" s="9"/>
      <c r="DDR13" s="9"/>
      <c r="DDS13" s="9"/>
      <c r="DDT13" s="9"/>
      <c r="DDU13" s="9"/>
      <c r="DDV13" s="9"/>
      <c r="DDW13" s="9"/>
      <c r="DDX13" s="9"/>
      <c r="DDY13" s="9"/>
      <c r="DDZ13" s="9"/>
      <c r="DEA13" s="9"/>
      <c r="DEB13" s="9"/>
      <c r="DEC13" s="9"/>
      <c r="DED13" s="9"/>
      <c r="DEE13" s="9"/>
      <c r="DEF13" s="9"/>
      <c r="DEG13" s="9"/>
      <c r="DEH13" s="9"/>
      <c r="DEI13" s="9"/>
      <c r="DEJ13" s="9"/>
      <c r="DEK13" s="9"/>
      <c r="DEL13" s="9"/>
      <c r="DEM13" s="9"/>
      <c r="DEN13" s="9"/>
      <c r="DEO13" s="9"/>
      <c r="DEP13" s="9"/>
      <c r="DEQ13" s="9"/>
      <c r="DER13" s="9"/>
      <c r="DES13" s="9"/>
      <c r="DET13" s="9"/>
      <c r="DEU13" s="9"/>
      <c r="DEV13" s="9"/>
      <c r="DEW13" s="9"/>
      <c r="DEX13" s="9"/>
      <c r="DEY13" s="9"/>
      <c r="DEZ13" s="9"/>
      <c r="DFA13" s="9"/>
      <c r="DFB13" s="9"/>
      <c r="DFC13" s="9"/>
      <c r="DFD13" s="9"/>
      <c r="DFE13" s="9"/>
      <c r="DFF13" s="9"/>
      <c r="DFG13" s="9"/>
      <c r="DFH13" s="9"/>
      <c r="DFI13" s="9"/>
      <c r="DFJ13" s="9"/>
      <c r="DFK13" s="9"/>
      <c r="DFL13" s="9"/>
      <c r="DFM13" s="9"/>
      <c r="DFN13" s="9"/>
      <c r="DFO13" s="9"/>
      <c r="DFP13" s="9"/>
      <c r="DFQ13" s="9"/>
      <c r="DFR13" s="9"/>
      <c r="DFS13" s="9"/>
      <c r="DFT13" s="9"/>
      <c r="DFU13" s="9"/>
      <c r="DFV13" s="9"/>
      <c r="DFW13" s="9"/>
      <c r="DFX13" s="9"/>
      <c r="DFY13" s="9"/>
      <c r="DFZ13" s="9"/>
      <c r="DGA13" s="9"/>
      <c r="DGB13" s="9"/>
      <c r="DGC13" s="9"/>
      <c r="DGD13" s="9"/>
      <c r="DGE13" s="9"/>
      <c r="DGF13" s="9"/>
      <c r="DGG13" s="9"/>
      <c r="DGH13" s="9"/>
      <c r="DGI13" s="9"/>
      <c r="DGJ13" s="9"/>
      <c r="DGK13" s="9"/>
      <c r="DGL13" s="9"/>
      <c r="DGM13" s="9"/>
      <c r="DGN13" s="9"/>
      <c r="DGO13" s="9"/>
      <c r="DGP13" s="9"/>
      <c r="DGQ13" s="9"/>
      <c r="DGR13" s="9"/>
      <c r="DGS13" s="9"/>
      <c r="DGT13" s="9"/>
      <c r="DGU13" s="9"/>
      <c r="DGV13" s="9"/>
      <c r="DGW13" s="9"/>
      <c r="DGX13" s="9"/>
      <c r="DGY13" s="9"/>
      <c r="DGZ13" s="9"/>
      <c r="DHA13" s="9"/>
      <c r="DHB13" s="9"/>
      <c r="DHC13" s="9"/>
      <c r="DHD13" s="9"/>
      <c r="DHE13" s="9"/>
      <c r="DHF13" s="9"/>
      <c r="DHG13" s="9"/>
      <c r="DHH13" s="9"/>
      <c r="DHI13" s="9"/>
      <c r="DHJ13" s="9"/>
      <c r="DHK13" s="9"/>
      <c r="DHL13" s="9"/>
      <c r="DHM13" s="9"/>
      <c r="DHN13" s="9"/>
      <c r="DHO13" s="9"/>
      <c r="DHP13" s="9"/>
      <c r="DHQ13" s="9"/>
      <c r="DHR13" s="9"/>
      <c r="DHS13" s="9"/>
      <c r="DHT13" s="9"/>
      <c r="DHU13" s="9"/>
      <c r="DHV13" s="9"/>
      <c r="DHW13" s="9"/>
      <c r="DHX13" s="9"/>
      <c r="DHY13" s="9"/>
      <c r="DHZ13" s="9"/>
      <c r="DIA13" s="9"/>
      <c r="DIB13" s="9"/>
      <c r="DIC13" s="9"/>
      <c r="DID13" s="9"/>
      <c r="DIE13" s="9"/>
      <c r="DIF13" s="9"/>
      <c r="DIG13" s="9"/>
      <c r="DIH13" s="9"/>
      <c r="DII13" s="9"/>
      <c r="DIJ13" s="9"/>
      <c r="DIK13" s="9"/>
      <c r="DIL13" s="9"/>
      <c r="DIM13" s="9"/>
      <c r="DIN13" s="9"/>
      <c r="DIO13" s="9"/>
      <c r="DIP13" s="9"/>
      <c r="DIQ13" s="9"/>
      <c r="DIR13" s="9"/>
      <c r="DIS13" s="9"/>
      <c r="DIT13" s="9"/>
      <c r="DIU13" s="9"/>
      <c r="DIV13" s="9"/>
      <c r="DIW13" s="9"/>
      <c r="DIX13" s="9"/>
      <c r="DIY13" s="9"/>
      <c r="DIZ13" s="9"/>
      <c r="DJA13" s="9"/>
      <c r="DJB13" s="9"/>
      <c r="DJC13" s="9"/>
      <c r="DJD13" s="9"/>
      <c r="DJE13" s="9"/>
      <c r="DJF13" s="9"/>
      <c r="DJG13" s="9"/>
      <c r="DJH13" s="9"/>
      <c r="DJI13" s="9"/>
      <c r="DJJ13" s="9"/>
      <c r="DJK13" s="9"/>
      <c r="DJL13" s="9"/>
      <c r="DJM13" s="9"/>
      <c r="DJN13" s="9"/>
      <c r="DJO13" s="9"/>
      <c r="DJP13" s="9"/>
      <c r="DJQ13" s="9"/>
      <c r="DJR13" s="9"/>
      <c r="DJS13" s="9"/>
      <c r="DJT13" s="9"/>
      <c r="DJU13" s="9"/>
      <c r="DJV13" s="9"/>
      <c r="DJW13" s="9"/>
      <c r="DJX13" s="9"/>
      <c r="DJY13" s="9"/>
      <c r="DJZ13" s="9"/>
      <c r="DKA13" s="9"/>
      <c r="DKB13" s="9"/>
      <c r="DKC13" s="9"/>
      <c r="DKD13" s="9"/>
      <c r="DKE13" s="9"/>
      <c r="DKF13" s="9"/>
      <c r="DKG13" s="9"/>
      <c r="DKH13" s="9"/>
      <c r="DKI13" s="9"/>
      <c r="DKJ13" s="9"/>
      <c r="DKK13" s="9"/>
      <c r="DKL13" s="9"/>
      <c r="DKM13" s="9"/>
      <c r="DKN13" s="9"/>
      <c r="DKO13" s="9"/>
      <c r="DKP13" s="9"/>
      <c r="DKQ13" s="9"/>
      <c r="DKR13" s="9"/>
      <c r="DKS13" s="9"/>
      <c r="DKT13" s="9"/>
      <c r="DKU13" s="9"/>
      <c r="DKV13" s="9"/>
      <c r="DKW13" s="9"/>
      <c r="DKX13" s="9"/>
      <c r="DKY13" s="9"/>
      <c r="DKZ13" s="9"/>
      <c r="DLA13" s="9"/>
      <c r="DLB13" s="9"/>
      <c r="DLC13" s="9"/>
      <c r="DLD13" s="9"/>
      <c r="DLE13" s="9"/>
      <c r="DLF13" s="9"/>
      <c r="DLG13" s="9"/>
      <c r="DLH13" s="9"/>
      <c r="DLI13" s="9"/>
      <c r="DLJ13" s="9"/>
      <c r="DLK13" s="9"/>
      <c r="DLL13" s="9"/>
      <c r="DLM13" s="9"/>
      <c r="DLN13" s="9"/>
      <c r="DLO13" s="9"/>
      <c r="DLP13" s="9"/>
      <c r="DLQ13" s="9"/>
      <c r="DLR13" s="9"/>
      <c r="DLS13" s="9"/>
      <c r="DLT13" s="9"/>
      <c r="DLU13" s="9"/>
      <c r="DLV13" s="9"/>
      <c r="DLW13" s="9"/>
      <c r="DLX13" s="9"/>
      <c r="DLY13" s="9"/>
      <c r="DLZ13" s="9"/>
      <c r="DMA13" s="9"/>
      <c r="DMB13" s="9"/>
      <c r="DMC13" s="9"/>
      <c r="DMD13" s="9"/>
      <c r="DME13" s="9"/>
      <c r="DMF13" s="9"/>
      <c r="DMG13" s="9"/>
      <c r="DMH13" s="9"/>
      <c r="DMI13" s="9"/>
      <c r="DMJ13" s="9"/>
      <c r="DMK13" s="9"/>
      <c r="DML13" s="9"/>
      <c r="DMM13" s="9"/>
      <c r="DMN13" s="9"/>
      <c r="DMO13" s="9"/>
      <c r="DMP13" s="9"/>
      <c r="DMQ13" s="9"/>
      <c r="DMR13" s="9"/>
      <c r="DMS13" s="9"/>
      <c r="DMT13" s="9"/>
      <c r="DMU13" s="9"/>
      <c r="DMV13" s="9"/>
      <c r="DMW13" s="9"/>
      <c r="DMX13" s="9"/>
      <c r="DMY13" s="9"/>
      <c r="DMZ13" s="9"/>
      <c r="DNA13" s="9"/>
      <c r="DNB13" s="9"/>
      <c r="DNC13" s="9"/>
      <c r="DND13" s="9"/>
      <c r="DNE13" s="9"/>
      <c r="DNF13" s="9"/>
      <c r="DNG13" s="9"/>
      <c r="DNH13" s="9"/>
      <c r="DNI13" s="9"/>
      <c r="DNJ13" s="9"/>
      <c r="DNK13" s="9"/>
      <c r="DNL13" s="9"/>
      <c r="DNM13" s="9"/>
      <c r="DNN13" s="9"/>
      <c r="DNO13" s="9"/>
      <c r="DNP13" s="9"/>
      <c r="DNQ13" s="9"/>
      <c r="DNR13" s="9"/>
      <c r="DNS13" s="9"/>
      <c r="DNT13" s="9"/>
      <c r="DNU13" s="9"/>
      <c r="DNV13" s="9"/>
      <c r="DNW13" s="9"/>
      <c r="DNX13" s="9"/>
      <c r="DNY13" s="9"/>
      <c r="DNZ13" s="9"/>
      <c r="DOA13" s="9"/>
      <c r="DOB13" s="9"/>
      <c r="DOC13" s="9"/>
      <c r="DOD13" s="9"/>
      <c r="DOE13" s="9"/>
      <c r="DOF13" s="9"/>
      <c r="DOG13" s="9"/>
      <c r="DOH13" s="9"/>
      <c r="DOI13" s="9"/>
      <c r="DOJ13" s="9"/>
      <c r="DOK13" s="9"/>
      <c r="DOL13" s="9"/>
      <c r="DOM13" s="9"/>
      <c r="DON13" s="9"/>
      <c r="DOO13" s="9"/>
      <c r="DOP13" s="9"/>
      <c r="DOQ13" s="9"/>
      <c r="DOR13" s="9"/>
      <c r="DOS13" s="9"/>
      <c r="DOT13" s="9"/>
      <c r="DOU13" s="9"/>
      <c r="DOV13" s="9"/>
      <c r="DOW13" s="9"/>
      <c r="DOX13" s="9"/>
      <c r="DOY13" s="9"/>
      <c r="DOZ13" s="9"/>
      <c r="DPA13" s="9"/>
      <c r="DPB13" s="9"/>
      <c r="DPC13" s="9"/>
      <c r="DPD13" s="9"/>
      <c r="DPE13" s="9"/>
      <c r="DPF13" s="9"/>
      <c r="DPG13" s="9"/>
      <c r="DPH13" s="9"/>
      <c r="DPI13" s="9"/>
      <c r="DPJ13" s="9"/>
      <c r="DPK13" s="9"/>
      <c r="DPL13" s="9"/>
      <c r="DPM13" s="9"/>
      <c r="DPN13" s="9"/>
      <c r="DPO13" s="9"/>
      <c r="DPP13" s="9"/>
      <c r="DPQ13" s="9"/>
      <c r="DPR13" s="9"/>
      <c r="DPS13" s="9"/>
      <c r="DPT13" s="9"/>
      <c r="DPU13" s="9"/>
      <c r="DPV13" s="9"/>
      <c r="DPW13" s="9"/>
      <c r="DPX13" s="9"/>
      <c r="DPY13" s="9"/>
      <c r="DPZ13" s="9"/>
      <c r="DQA13" s="9"/>
      <c r="DQB13" s="9"/>
      <c r="DQC13" s="9"/>
      <c r="DQD13" s="9"/>
      <c r="DQE13" s="9"/>
      <c r="DQF13" s="9"/>
      <c r="DQG13" s="9"/>
      <c r="DQH13" s="9"/>
      <c r="DQI13" s="9"/>
      <c r="DQJ13" s="9"/>
      <c r="DQK13" s="9"/>
      <c r="DQL13" s="9"/>
      <c r="DQM13" s="9"/>
      <c r="DQN13" s="9"/>
      <c r="DQO13" s="9"/>
      <c r="DQP13" s="9"/>
      <c r="DQQ13" s="9"/>
      <c r="DQR13" s="9"/>
      <c r="DQS13" s="9"/>
      <c r="DQT13" s="9"/>
      <c r="DQU13" s="9"/>
      <c r="DQV13" s="9"/>
      <c r="DQW13" s="9"/>
      <c r="DQX13" s="9"/>
      <c r="DQY13" s="9"/>
      <c r="DQZ13" s="9"/>
      <c r="DRA13" s="9"/>
      <c r="DRB13" s="9"/>
      <c r="DRC13" s="9"/>
      <c r="DRD13" s="9"/>
      <c r="DRE13" s="9"/>
      <c r="DRF13" s="9"/>
      <c r="DRG13" s="9"/>
      <c r="DRH13" s="9"/>
      <c r="DRI13" s="9"/>
      <c r="DRJ13" s="9"/>
      <c r="DRK13" s="9"/>
      <c r="DRL13" s="9"/>
      <c r="DRM13" s="9"/>
      <c r="DRN13" s="9"/>
      <c r="DRO13" s="9"/>
      <c r="DRP13" s="9"/>
      <c r="DRQ13" s="9"/>
      <c r="DRR13" s="9"/>
      <c r="DRS13" s="9"/>
      <c r="DRT13" s="9"/>
      <c r="DRU13" s="9"/>
      <c r="DRV13" s="9"/>
      <c r="DRW13" s="9"/>
      <c r="DRX13" s="9"/>
      <c r="DRY13" s="9"/>
      <c r="DRZ13" s="9"/>
      <c r="DSA13" s="9"/>
      <c r="DSB13" s="9"/>
      <c r="DSC13" s="9"/>
      <c r="DSD13" s="9"/>
      <c r="DSE13" s="9"/>
      <c r="DSF13" s="9"/>
      <c r="DSG13" s="9"/>
      <c r="DSH13" s="9"/>
      <c r="DSI13" s="9"/>
      <c r="DSJ13" s="9"/>
      <c r="DSK13" s="9"/>
      <c r="DSL13" s="9"/>
      <c r="DSM13" s="9"/>
      <c r="DSN13" s="9"/>
      <c r="DSO13" s="9"/>
      <c r="DSP13" s="9"/>
      <c r="DSQ13" s="9"/>
      <c r="DSR13" s="9"/>
      <c r="DSS13" s="9"/>
      <c r="DST13" s="9"/>
      <c r="DSU13" s="9"/>
      <c r="DSV13" s="9"/>
      <c r="DSW13" s="9"/>
      <c r="DSX13" s="9"/>
      <c r="DSY13" s="9"/>
      <c r="DSZ13" s="9"/>
      <c r="DTA13" s="9"/>
      <c r="DTB13" s="9"/>
      <c r="DTC13" s="9"/>
      <c r="DTD13" s="9"/>
      <c r="DTE13" s="9"/>
      <c r="DTF13" s="9"/>
      <c r="DTG13" s="9"/>
      <c r="DTH13" s="9"/>
      <c r="DTI13" s="9"/>
      <c r="DTJ13" s="9"/>
      <c r="DTK13" s="9"/>
      <c r="DTL13" s="9"/>
      <c r="DTM13" s="9"/>
      <c r="DTN13" s="9"/>
      <c r="DTO13" s="9"/>
      <c r="DTP13" s="9"/>
      <c r="DTQ13" s="9"/>
      <c r="DTR13" s="9"/>
      <c r="DTS13" s="9"/>
      <c r="DTT13" s="9"/>
      <c r="DTU13" s="9"/>
      <c r="DTV13" s="9"/>
      <c r="DTW13" s="9"/>
      <c r="DTX13" s="9"/>
      <c r="DTY13" s="9"/>
      <c r="DTZ13" s="9"/>
      <c r="DUA13" s="9"/>
      <c r="DUB13" s="9"/>
      <c r="DUC13" s="9"/>
      <c r="DUD13" s="9"/>
      <c r="DUE13" s="9"/>
      <c r="DUF13" s="9"/>
      <c r="DUG13" s="9"/>
      <c r="DUH13" s="9"/>
      <c r="DUI13" s="9"/>
      <c r="DUJ13" s="9"/>
      <c r="DUK13" s="9"/>
      <c r="DUL13" s="9"/>
      <c r="DUM13" s="9"/>
      <c r="DUN13" s="9"/>
      <c r="DUO13" s="9"/>
      <c r="DUP13" s="9"/>
      <c r="DUQ13" s="9"/>
      <c r="DUR13" s="9"/>
      <c r="DUS13" s="9"/>
      <c r="DUT13" s="9"/>
      <c r="DUU13" s="9"/>
      <c r="DUV13" s="9"/>
      <c r="DUW13" s="9"/>
      <c r="DUX13" s="9"/>
      <c r="DUY13" s="9"/>
      <c r="DUZ13" s="9"/>
      <c r="DVA13" s="9"/>
      <c r="DVB13" s="9"/>
      <c r="DVC13" s="9"/>
      <c r="DVD13" s="9"/>
      <c r="DVE13" s="9"/>
      <c r="DVF13" s="9"/>
      <c r="DVG13" s="9"/>
      <c r="DVH13" s="9"/>
      <c r="DVI13" s="9"/>
      <c r="DVJ13" s="9"/>
      <c r="DVK13" s="9"/>
      <c r="DVL13" s="9"/>
      <c r="DVM13" s="9"/>
      <c r="DVN13" s="9"/>
      <c r="DVO13" s="9"/>
      <c r="DVP13" s="9"/>
      <c r="DVQ13" s="9"/>
      <c r="DVR13" s="9"/>
      <c r="DVS13" s="9"/>
      <c r="DVT13" s="9"/>
      <c r="DVU13" s="9"/>
      <c r="DVV13" s="9"/>
      <c r="DVW13" s="9"/>
      <c r="DVX13" s="9"/>
      <c r="DVY13" s="9"/>
      <c r="DVZ13" s="9"/>
      <c r="DWA13" s="9"/>
      <c r="DWB13" s="9"/>
      <c r="DWC13" s="9"/>
      <c r="DWD13" s="9"/>
      <c r="DWE13" s="9"/>
      <c r="DWF13" s="9"/>
      <c r="DWG13" s="9"/>
      <c r="DWH13" s="9"/>
      <c r="DWI13" s="9"/>
      <c r="DWJ13" s="9"/>
      <c r="DWK13" s="9"/>
      <c r="DWL13" s="9"/>
      <c r="DWM13" s="9"/>
      <c r="DWN13" s="9"/>
      <c r="DWO13" s="9"/>
      <c r="DWP13" s="9"/>
      <c r="DWQ13" s="9"/>
      <c r="DWR13" s="9"/>
      <c r="DWS13" s="9"/>
      <c r="DWT13" s="9"/>
      <c r="DWU13" s="9"/>
      <c r="DWV13" s="9"/>
      <c r="DWW13" s="9"/>
      <c r="DWX13" s="9"/>
      <c r="DWY13" s="9"/>
      <c r="DWZ13" s="9"/>
      <c r="DXA13" s="9"/>
      <c r="DXB13" s="9"/>
      <c r="DXC13" s="9"/>
      <c r="DXD13" s="9"/>
      <c r="DXE13" s="9"/>
      <c r="DXF13" s="9"/>
      <c r="DXG13" s="9"/>
      <c r="DXH13" s="9"/>
      <c r="DXI13" s="9"/>
      <c r="DXJ13" s="9"/>
      <c r="DXK13" s="9"/>
      <c r="DXL13" s="9"/>
      <c r="DXM13" s="9"/>
      <c r="DXN13" s="9"/>
      <c r="DXO13" s="9"/>
      <c r="DXP13" s="9"/>
      <c r="DXQ13" s="9"/>
      <c r="DXR13" s="9"/>
      <c r="DXS13" s="9"/>
      <c r="DXT13" s="9"/>
      <c r="DXU13" s="9"/>
      <c r="DXV13" s="9"/>
      <c r="DXW13" s="9"/>
      <c r="DXX13" s="9"/>
      <c r="DXY13" s="9"/>
      <c r="DXZ13" s="9"/>
      <c r="DYA13" s="9"/>
      <c r="DYB13" s="9"/>
      <c r="DYC13" s="9"/>
      <c r="DYD13" s="9"/>
      <c r="DYE13" s="9"/>
      <c r="DYF13" s="9"/>
      <c r="DYG13" s="9"/>
      <c r="DYH13" s="9"/>
      <c r="DYI13" s="9"/>
      <c r="DYJ13" s="9"/>
      <c r="DYK13" s="9"/>
      <c r="DYL13" s="9"/>
      <c r="DYM13" s="9"/>
      <c r="DYN13" s="9"/>
      <c r="DYO13" s="9"/>
      <c r="DYP13" s="9"/>
      <c r="DYQ13" s="9"/>
      <c r="DYR13" s="9"/>
      <c r="DYS13" s="9"/>
      <c r="DYT13" s="9"/>
      <c r="DYU13" s="9"/>
      <c r="DYV13" s="9"/>
      <c r="DYW13" s="9"/>
      <c r="DYX13" s="9"/>
      <c r="DYY13" s="9"/>
      <c r="DYZ13" s="9"/>
      <c r="DZA13" s="9"/>
      <c r="DZB13" s="9"/>
      <c r="DZC13" s="9"/>
      <c r="DZD13" s="9"/>
      <c r="DZE13" s="9"/>
      <c r="DZF13" s="9"/>
      <c r="DZG13" s="9"/>
      <c r="DZH13" s="9"/>
      <c r="DZI13" s="9"/>
      <c r="DZJ13" s="9"/>
      <c r="DZK13" s="9"/>
      <c r="DZL13" s="9"/>
      <c r="DZM13" s="9"/>
      <c r="DZN13" s="9"/>
      <c r="DZO13" s="9"/>
      <c r="DZP13" s="9"/>
      <c r="DZQ13" s="9"/>
      <c r="DZR13" s="9"/>
      <c r="DZS13" s="9"/>
      <c r="DZT13" s="9"/>
      <c r="DZU13" s="9"/>
      <c r="DZV13" s="9"/>
      <c r="DZW13" s="9"/>
      <c r="DZX13" s="9"/>
      <c r="DZY13" s="9"/>
      <c r="DZZ13" s="9"/>
      <c r="EAA13" s="9"/>
      <c r="EAB13" s="9"/>
      <c r="EAC13" s="9"/>
      <c r="EAD13" s="9"/>
      <c r="EAE13" s="9"/>
      <c r="EAF13" s="9"/>
      <c r="EAG13" s="9"/>
      <c r="EAH13" s="9"/>
      <c r="EAI13" s="9"/>
      <c r="EAJ13" s="9"/>
      <c r="EAK13" s="9"/>
      <c r="EAL13" s="9"/>
      <c r="EAM13" s="9"/>
      <c r="EAN13" s="9"/>
      <c r="EAO13" s="9"/>
      <c r="EAP13" s="9"/>
      <c r="EAQ13" s="9"/>
      <c r="EAR13" s="9"/>
      <c r="EAS13" s="9"/>
      <c r="EAT13" s="9"/>
      <c r="EAU13" s="9"/>
      <c r="EAV13" s="9"/>
      <c r="EAW13" s="9"/>
      <c r="EAX13" s="9"/>
      <c r="EAY13" s="9"/>
      <c r="EAZ13" s="9"/>
      <c r="EBA13" s="9"/>
      <c r="EBB13" s="9"/>
      <c r="EBC13" s="9"/>
      <c r="EBD13" s="9"/>
      <c r="EBE13" s="9"/>
      <c r="EBF13" s="9"/>
      <c r="EBG13" s="9"/>
      <c r="EBH13" s="9"/>
      <c r="EBI13" s="9"/>
      <c r="EBJ13" s="9"/>
      <c r="EBK13" s="9"/>
      <c r="EBL13" s="9"/>
      <c r="EBM13" s="9"/>
      <c r="EBN13" s="9"/>
      <c r="EBO13" s="9"/>
      <c r="EBP13" s="9"/>
      <c r="EBQ13" s="9"/>
      <c r="EBR13" s="9"/>
      <c r="EBS13" s="9"/>
      <c r="EBT13" s="9"/>
      <c r="EBU13" s="9"/>
      <c r="EBV13" s="9"/>
      <c r="EBW13" s="9"/>
      <c r="EBX13" s="9"/>
      <c r="EBY13" s="9"/>
      <c r="EBZ13" s="9"/>
      <c r="ECA13" s="9"/>
      <c r="ECB13" s="9"/>
      <c r="ECC13" s="9"/>
      <c r="ECD13" s="9"/>
      <c r="ECE13" s="9"/>
      <c r="ECF13" s="9"/>
      <c r="ECG13" s="9"/>
      <c r="ECH13" s="9"/>
      <c r="ECI13" s="9"/>
      <c r="ECJ13" s="9"/>
      <c r="ECK13" s="9"/>
      <c r="ECL13" s="9"/>
      <c r="ECM13" s="9"/>
      <c r="ECN13" s="9"/>
      <c r="ECO13" s="9"/>
      <c r="ECP13" s="9"/>
      <c r="ECQ13" s="9"/>
      <c r="ECR13" s="9"/>
      <c r="ECS13" s="9"/>
      <c r="ECT13" s="9"/>
      <c r="ECU13" s="9"/>
      <c r="ECV13" s="9"/>
      <c r="ECW13" s="9"/>
      <c r="ECX13" s="9"/>
      <c r="ECY13" s="9"/>
      <c r="ECZ13" s="9"/>
      <c r="EDA13" s="9"/>
      <c r="EDB13" s="9"/>
      <c r="EDC13" s="9"/>
      <c r="EDD13" s="9"/>
      <c r="EDE13" s="9"/>
      <c r="EDF13" s="9"/>
      <c r="EDG13" s="9"/>
      <c r="EDH13" s="9"/>
      <c r="EDI13" s="9"/>
      <c r="EDJ13" s="9"/>
      <c r="EDK13" s="9"/>
      <c r="EDL13" s="9"/>
      <c r="EDM13" s="9"/>
      <c r="EDN13" s="9"/>
      <c r="EDO13" s="9"/>
      <c r="EDP13" s="9"/>
      <c r="EDQ13" s="9"/>
      <c r="EDR13" s="9"/>
      <c r="EDS13" s="9"/>
      <c r="EDT13" s="9"/>
      <c r="EDU13" s="9"/>
      <c r="EDV13" s="9"/>
      <c r="EDW13" s="9"/>
      <c r="EDX13" s="9"/>
      <c r="EDY13" s="9"/>
      <c r="EDZ13" s="9"/>
      <c r="EEA13" s="9"/>
      <c r="EEB13" s="9"/>
      <c r="EEC13" s="9"/>
      <c r="EED13" s="9"/>
      <c r="EEE13" s="9"/>
      <c r="EEF13" s="9"/>
      <c r="EEG13" s="9"/>
      <c r="EEH13" s="9"/>
      <c r="EEI13" s="9"/>
      <c r="EEJ13" s="9"/>
      <c r="EEK13" s="9"/>
      <c r="EEL13" s="9"/>
      <c r="EEM13" s="9"/>
      <c r="EEN13" s="9"/>
      <c r="EEO13" s="9"/>
      <c r="EEP13" s="9"/>
      <c r="EEQ13" s="9"/>
      <c r="EER13" s="9"/>
      <c r="EES13" s="9"/>
      <c r="EET13" s="9"/>
      <c r="EEU13" s="9"/>
      <c r="EEV13" s="9"/>
      <c r="EEW13" s="9"/>
      <c r="EEX13" s="9"/>
      <c r="EEY13" s="9"/>
      <c r="EEZ13" s="9"/>
      <c r="EFA13" s="9"/>
      <c r="EFB13" s="9"/>
      <c r="EFC13" s="9"/>
      <c r="EFD13" s="9"/>
      <c r="EFE13" s="9"/>
      <c r="EFF13" s="9"/>
      <c r="EFG13" s="9"/>
      <c r="EFH13" s="9"/>
      <c r="EFI13" s="9"/>
      <c r="EFJ13" s="9"/>
      <c r="EFK13" s="9"/>
      <c r="EFL13" s="9"/>
      <c r="EFM13" s="9"/>
      <c r="EFN13" s="9"/>
      <c r="EFO13" s="9"/>
      <c r="EFP13" s="9"/>
      <c r="EFQ13" s="9"/>
      <c r="EFR13" s="9"/>
      <c r="EFS13" s="9"/>
      <c r="EFT13" s="9"/>
      <c r="EFU13" s="9"/>
      <c r="EFV13" s="9"/>
      <c r="EFW13" s="9"/>
      <c r="EFX13" s="9"/>
      <c r="EFY13" s="9"/>
      <c r="EFZ13" s="9"/>
      <c r="EGA13" s="9"/>
      <c r="EGB13" s="9"/>
      <c r="EGC13" s="9"/>
      <c r="EGD13" s="9"/>
      <c r="EGE13" s="9"/>
      <c r="EGF13" s="9"/>
      <c r="EGG13" s="9"/>
      <c r="EGH13" s="9"/>
      <c r="EGI13" s="9"/>
      <c r="EGJ13" s="9"/>
      <c r="EGK13" s="9"/>
      <c r="EGL13" s="9"/>
      <c r="EGM13" s="9"/>
      <c r="EGN13" s="9"/>
      <c r="EGO13" s="9"/>
      <c r="EGP13" s="9"/>
      <c r="EGQ13" s="9"/>
      <c r="EGR13" s="9"/>
      <c r="EGS13" s="9"/>
      <c r="EGT13" s="9"/>
      <c r="EGU13" s="9"/>
      <c r="EGV13" s="9"/>
      <c r="EGW13" s="9"/>
      <c r="EGX13" s="9"/>
      <c r="EGY13" s="9"/>
      <c r="EGZ13" s="9"/>
      <c r="EHA13" s="9"/>
      <c r="EHB13" s="9"/>
      <c r="EHC13" s="9"/>
      <c r="EHD13" s="9"/>
      <c r="EHE13" s="9"/>
      <c r="EHF13" s="9"/>
      <c r="EHG13" s="9"/>
      <c r="EHH13" s="9"/>
      <c r="EHI13" s="9"/>
      <c r="EHJ13" s="9"/>
      <c r="EHK13" s="9"/>
      <c r="EHL13" s="9"/>
      <c r="EHM13" s="9"/>
      <c r="EHN13" s="9"/>
      <c r="EHO13" s="9"/>
      <c r="EHP13" s="9"/>
      <c r="EHQ13" s="9"/>
      <c r="EHR13" s="9"/>
      <c r="EHS13" s="9"/>
      <c r="EHT13" s="9"/>
      <c r="EHU13" s="9"/>
      <c r="EHV13" s="9"/>
      <c r="EHW13" s="9"/>
      <c r="EHX13" s="9"/>
      <c r="EHY13" s="9"/>
      <c r="EHZ13" s="9"/>
      <c r="EIA13" s="9"/>
      <c r="EIB13" s="9"/>
      <c r="EIC13" s="9"/>
      <c r="EID13" s="9"/>
      <c r="EIE13" s="9"/>
      <c r="EIF13" s="9"/>
      <c r="EIG13" s="9"/>
      <c r="EIH13" s="9"/>
      <c r="EII13" s="9"/>
      <c r="EIJ13" s="9"/>
      <c r="EIK13" s="9"/>
      <c r="EIL13" s="9"/>
      <c r="EIM13" s="9"/>
      <c r="EIN13" s="9"/>
      <c r="EIO13" s="9"/>
      <c r="EIP13" s="9"/>
      <c r="EIQ13" s="9"/>
      <c r="EIR13" s="9"/>
      <c r="EIS13" s="9"/>
      <c r="EIT13" s="9"/>
      <c r="EIU13" s="9"/>
      <c r="EIV13" s="9"/>
      <c r="EIW13" s="9"/>
      <c r="EIX13" s="9"/>
      <c r="EIY13" s="9"/>
      <c r="EIZ13" s="9"/>
      <c r="EJA13" s="9"/>
      <c r="EJB13" s="9"/>
      <c r="EJC13" s="9"/>
      <c r="EJD13" s="9"/>
      <c r="EJE13" s="9"/>
      <c r="EJF13" s="9"/>
      <c r="EJG13" s="9"/>
      <c r="EJH13" s="9"/>
      <c r="EJI13" s="9"/>
      <c r="EJJ13" s="9"/>
      <c r="EJK13" s="9"/>
      <c r="EJL13" s="9"/>
      <c r="EJM13" s="9"/>
      <c r="EJN13" s="9"/>
      <c r="EJO13" s="9"/>
      <c r="EJP13" s="9"/>
      <c r="EJQ13" s="9"/>
      <c r="EJR13" s="9"/>
      <c r="EJS13" s="9"/>
      <c r="EJT13" s="9"/>
      <c r="EJU13" s="9"/>
      <c r="EJV13" s="9"/>
      <c r="EJW13" s="9"/>
      <c r="EJX13" s="9"/>
      <c r="EJY13" s="9"/>
      <c r="EJZ13" s="9"/>
      <c r="EKA13" s="9"/>
      <c r="EKB13" s="9"/>
      <c r="EKC13" s="9"/>
      <c r="EKD13" s="9"/>
      <c r="EKE13" s="9"/>
      <c r="EKF13" s="9"/>
      <c r="EKG13" s="9"/>
      <c r="EKH13" s="9"/>
      <c r="EKI13" s="9"/>
      <c r="EKJ13" s="9"/>
      <c r="EKK13" s="9"/>
      <c r="EKL13" s="9"/>
      <c r="EKM13" s="9"/>
      <c r="EKN13" s="9"/>
      <c r="EKO13" s="9"/>
      <c r="EKP13" s="9"/>
      <c r="EKQ13" s="9"/>
      <c r="EKR13" s="9"/>
      <c r="EKS13" s="9"/>
      <c r="EKT13" s="9"/>
      <c r="EKU13" s="9"/>
      <c r="EKV13" s="9"/>
      <c r="EKW13" s="9"/>
      <c r="EKX13" s="9"/>
      <c r="EKY13" s="9"/>
      <c r="EKZ13" s="9"/>
      <c r="ELA13" s="9"/>
      <c r="ELB13" s="9"/>
      <c r="ELC13" s="9"/>
      <c r="ELD13" s="9"/>
      <c r="ELE13" s="9"/>
      <c r="ELF13" s="9"/>
      <c r="ELG13" s="9"/>
      <c r="ELH13" s="9"/>
      <c r="ELI13" s="9"/>
      <c r="ELJ13" s="9"/>
      <c r="ELK13" s="9"/>
      <c r="ELL13" s="9"/>
      <c r="ELM13" s="9"/>
      <c r="ELN13" s="9"/>
      <c r="ELO13" s="9"/>
      <c r="ELP13" s="9"/>
      <c r="ELQ13" s="9"/>
      <c r="ELR13" s="9"/>
      <c r="ELS13" s="9"/>
      <c r="ELT13" s="9"/>
      <c r="ELU13" s="9"/>
      <c r="ELV13" s="9"/>
      <c r="ELW13" s="9"/>
      <c r="ELX13" s="9"/>
      <c r="ELY13" s="9"/>
      <c r="ELZ13" s="9"/>
      <c r="EMA13" s="9"/>
      <c r="EMB13" s="9"/>
      <c r="EMC13" s="9"/>
      <c r="EMD13" s="9"/>
      <c r="EME13" s="9"/>
      <c r="EMF13" s="9"/>
      <c r="EMG13" s="9"/>
      <c r="EMH13" s="9"/>
      <c r="EMI13" s="9"/>
      <c r="EMJ13" s="9"/>
      <c r="EMK13" s="9"/>
      <c r="EML13" s="9"/>
      <c r="EMM13" s="9"/>
      <c r="EMN13" s="9"/>
      <c r="EMO13" s="9"/>
      <c r="EMP13" s="9"/>
      <c r="EMQ13" s="9"/>
      <c r="EMR13" s="9"/>
      <c r="EMS13" s="9"/>
      <c r="EMT13" s="9"/>
      <c r="EMU13" s="9"/>
      <c r="EMV13" s="9"/>
      <c r="EMW13" s="9"/>
      <c r="EMX13" s="9"/>
      <c r="EMY13" s="9"/>
      <c r="EMZ13" s="9"/>
      <c r="ENA13" s="9"/>
      <c r="ENB13" s="9"/>
      <c r="ENC13" s="9"/>
      <c r="END13" s="9"/>
      <c r="ENE13" s="9"/>
      <c r="ENF13" s="9"/>
      <c r="ENG13" s="9"/>
      <c r="ENH13" s="9"/>
      <c r="ENI13" s="9"/>
      <c r="ENJ13" s="9"/>
      <c r="ENK13" s="9"/>
      <c r="ENL13" s="9"/>
      <c r="ENM13" s="9"/>
      <c r="ENN13" s="9"/>
      <c r="ENO13" s="9"/>
      <c r="ENP13" s="9"/>
      <c r="ENQ13" s="9"/>
      <c r="ENR13" s="9"/>
      <c r="ENS13" s="9"/>
      <c r="ENT13" s="9"/>
      <c r="ENU13" s="9"/>
      <c r="ENV13" s="9"/>
      <c r="ENW13" s="9"/>
      <c r="ENX13" s="9"/>
      <c r="ENY13" s="9"/>
      <c r="ENZ13" s="9"/>
      <c r="EOA13" s="9"/>
      <c r="EOB13" s="9"/>
      <c r="EOC13" s="9"/>
      <c r="EOD13" s="9"/>
      <c r="EOE13" s="9"/>
      <c r="EOF13" s="9"/>
      <c r="EOG13" s="9"/>
      <c r="EOH13" s="9"/>
      <c r="EOI13" s="9"/>
      <c r="EOJ13" s="9"/>
      <c r="EOK13" s="9"/>
      <c r="EOL13" s="9"/>
      <c r="EOM13" s="9"/>
      <c r="EON13" s="9"/>
      <c r="EOO13" s="9"/>
      <c r="EOP13" s="9"/>
      <c r="EOQ13" s="9"/>
      <c r="EOR13" s="9"/>
      <c r="EOS13" s="9"/>
      <c r="EOT13" s="9"/>
      <c r="EOU13" s="9"/>
      <c r="EOV13" s="9"/>
      <c r="EOW13" s="9"/>
      <c r="EOX13" s="9"/>
      <c r="EOY13" s="9"/>
      <c r="EOZ13" s="9"/>
      <c r="EPA13" s="9"/>
      <c r="EPB13" s="9"/>
      <c r="EPC13" s="9"/>
      <c r="EPD13" s="9"/>
      <c r="EPE13" s="9"/>
      <c r="EPF13" s="9"/>
      <c r="EPG13" s="9"/>
      <c r="EPH13" s="9"/>
      <c r="EPI13" s="9"/>
      <c r="EPJ13" s="9"/>
      <c r="EPK13" s="9"/>
      <c r="EPL13" s="9"/>
      <c r="EPM13" s="9"/>
      <c r="EPN13" s="9"/>
      <c r="EPO13" s="9"/>
      <c r="EPP13" s="9"/>
      <c r="EPQ13" s="9"/>
      <c r="EPR13" s="9"/>
      <c r="EPS13" s="9"/>
      <c r="EPT13" s="9"/>
      <c r="EPU13" s="9"/>
      <c r="EPV13" s="9"/>
      <c r="EPW13" s="9"/>
      <c r="EPX13" s="9"/>
      <c r="EPY13" s="9"/>
      <c r="EPZ13" s="9"/>
      <c r="EQA13" s="9"/>
      <c r="EQB13" s="9"/>
      <c r="EQC13" s="9"/>
      <c r="EQD13" s="9"/>
      <c r="EQE13" s="9"/>
      <c r="EQF13" s="9"/>
      <c r="EQG13" s="9"/>
      <c r="EQH13" s="9"/>
      <c r="EQI13" s="9"/>
      <c r="EQJ13" s="9"/>
      <c r="EQK13" s="9"/>
      <c r="EQL13" s="9"/>
      <c r="EQM13" s="9"/>
      <c r="EQN13" s="9"/>
      <c r="EQO13" s="9"/>
      <c r="EQP13" s="9"/>
      <c r="EQQ13" s="9"/>
      <c r="EQR13" s="9"/>
      <c r="EQS13" s="9"/>
      <c r="EQT13" s="9"/>
      <c r="EQU13" s="9"/>
      <c r="EQV13" s="9"/>
      <c r="EQW13" s="9"/>
      <c r="EQX13" s="9"/>
      <c r="EQY13" s="9"/>
      <c r="EQZ13" s="9"/>
      <c r="ERA13" s="9"/>
      <c r="ERB13" s="9"/>
      <c r="ERC13" s="9"/>
      <c r="ERD13" s="9"/>
      <c r="ERE13" s="9"/>
      <c r="ERF13" s="9"/>
      <c r="ERG13" s="9"/>
      <c r="ERH13" s="9"/>
      <c r="ERI13" s="9"/>
      <c r="ERJ13" s="9"/>
      <c r="ERK13" s="9"/>
      <c r="ERL13" s="9"/>
      <c r="ERM13" s="9"/>
      <c r="ERN13" s="9"/>
      <c r="ERO13" s="9"/>
      <c r="ERP13" s="9"/>
      <c r="ERQ13" s="9"/>
      <c r="ERR13" s="9"/>
      <c r="ERS13" s="9"/>
      <c r="ERT13" s="9"/>
      <c r="ERU13" s="9"/>
      <c r="ERV13" s="9"/>
      <c r="ERW13" s="9"/>
      <c r="ERX13" s="9"/>
      <c r="ERY13" s="9"/>
      <c r="ERZ13" s="9"/>
      <c r="ESA13" s="9"/>
      <c r="ESB13" s="9"/>
      <c r="ESC13" s="9"/>
      <c r="ESD13" s="9"/>
      <c r="ESE13" s="9"/>
      <c r="ESF13" s="9"/>
      <c r="ESG13" s="9"/>
      <c r="ESH13" s="9"/>
      <c r="ESI13" s="9"/>
      <c r="ESJ13" s="9"/>
      <c r="ESK13" s="9"/>
      <c r="ESL13" s="9"/>
      <c r="ESM13" s="9"/>
      <c r="ESN13" s="9"/>
      <c r="ESO13" s="9"/>
      <c r="ESP13" s="9"/>
      <c r="ESQ13" s="9"/>
      <c r="ESR13" s="9"/>
      <c r="ESS13" s="9"/>
      <c r="EST13" s="9"/>
      <c r="ESU13" s="9"/>
      <c r="ESV13" s="9"/>
      <c r="ESW13" s="9"/>
      <c r="ESX13" s="9"/>
      <c r="ESY13" s="9"/>
      <c r="ESZ13" s="9"/>
      <c r="ETA13" s="9"/>
      <c r="ETB13" s="9"/>
      <c r="ETC13" s="9"/>
      <c r="ETD13" s="9"/>
      <c r="ETE13" s="9"/>
      <c r="ETF13" s="9"/>
      <c r="ETG13" s="9"/>
      <c r="ETH13" s="9"/>
      <c r="ETI13" s="9"/>
      <c r="ETJ13" s="9"/>
      <c r="ETK13" s="9"/>
      <c r="ETL13" s="9"/>
      <c r="ETM13" s="9"/>
      <c r="ETN13" s="9"/>
      <c r="ETO13" s="9"/>
      <c r="ETP13" s="9"/>
      <c r="ETQ13" s="9"/>
      <c r="ETR13" s="9"/>
      <c r="ETS13" s="9"/>
      <c r="ETT13" s="9"/>
      <c r="ETU13" s="9"/>
      <c r="ETV13" s="9"/>
      <c r="ETW13" s="9"/>
      <c r="ETX13" s="9"/>
      <c r="ETY13" s="9"/>
      <c r="ETZ13" s="9"/>
      <c r="EUA13" s="9"/>
      <c r="EUB13" s="9"/>
      <c r="EUC13" s="9"/>
      <c r="EUD13" s="9"/>
      <c r="EUE13" s="9"/>
      <c r="EUF13" s="9"/>
      <c r="EUG13" s="9"/>
      <c r="EUH13" s="9"/>
      <c r="EUI13" s="9"/>
      <c r="EUJ13" s="9"/>
      <c r="EUK13" s="9"/>
      <c r="EUL13" s="9"/>
      <c r="EUM13" s="9"/>
      <c r="EUN13" s="9"/>
      <c r="EUO13" s="9"/>
      <c r="EUP13" s="9"/>
      <c r="EUQ13" s="9"/>
      <c r="EUR13" s="9"/>
      <c r="EUS13" s="9"/>
      <c r="EUT13" s="9"/>
      <c r="EUU13" s="9"/>
      <c r="EUV13" s="9"/>
      <c r="EUW13" s="9"/>
      <c r="EUX13" s="9"/>
      <c r="EUY13" s="9"/>
      <c r="EUZ13" s="9"/>
      <c r="EVA13" s="9"/>
      <c r="EVB13" s="9"/>
      <c r="EVC13" s="9"/>
      <c r="EVD13" s="9"/>
      <c r="EVE13" s="9"/>
      <c r="EVF13" s="9"/>
      <c r="EVG13" s="9"/>
      <c r="EVH13" s="9"/>
      <c r="EVI13" s="9"/>
      <c r="EVJ13" s="9"/>
      <c r="EVK13" s="9"/>
      <c r="EVL13" s="9"/>
      <c r="EVM13" s="9"/>
      <c r="EVN13" s="9"/>
      <c r="EVO13" s="9"/>
      <c r="EVP13" s="9"/>
      <c r="EVQ13" s="9"/>
      <c r="EVR13" s="9"/>
      <c r="EVS13" s="9"/>
      <c r="EVT13" s="9"/>
      <c r="EVU13" s="9"/>
      <c r="EVV13" s="9"/>
      <c r="EVW13" s="9"/>
      <c r="EVX13" s="9"/>
      <c r="EVY13" s="9"/>
      <c r="EVZ13" s="9"/>
      <c r="EWA13" s="9"/>
      <c r="EWB13" s="9"/>
      <c r="EWC13" s="9"/>
      <c r="EWD13" s="9"/>
      <c r="EWE13" s="9"/>
      <c r="EWF13" s="9"/>
      <c r="EWG13" s="9"/>
      <c r="EWH13" s="9"/>
      <c r="EWI13" s="9"/>
      <c r="EWJ13" s="9"/>
      <c r="EWK13" s="9"/>
      <c r="EWL13" s="9"/>
      <c r="EWM13" s="9"/>
      <c r="EWN13" s="9"/>
      <c r="EWO13" s="9"/>
      <c r="EWP13" s="9"/>
      <c r="EWQ13" s="9"/>
      <c r="EWR13" s="9"/>
      <c r="EWS13" s="9"/>
      <c r="EWT13" s="9"/>
      <c r="EWU13" s="9"/>
      <c r="EWV13" s="9"/>
      <c r="EWW13" s="9"/>
      <c r="EWX13" s="9"/>
      <c r="EWY13" s="9"/>
      <c r="EWZ13" s="9"/>
      <c r="EXA13" s="9"/>
      <c r="EXB13" s="9"/>
      <c r="EXC13" s="9"/>
      <c r="EXD13" s="9"/>
      <c r="EXE13" s="9"/>
      <c r="EXF13" s="9"/>
      <c r="EXG13" s="9"/>
      <c r="EXH13" s="9"/>
      <c r="EXI13" s="9"/>
      <c r="EXJ13" s="9"/>
      <c r="EXK13" s="9"/>
      <c r="EXL13" s="9"/>
      <c r="EXM13" s="9"/>
      <c r="EXN13" s="9"/>
      <c r="EXO13" s="9"/>
      <c r="EXP13" s="9"/>
      <c r="EXQ13" s="9"/>
      <c r="EXR13" s="9"/>
      <c r="EXS13" s="9"/>
      <c r="EXT13" s="9"/>
      <c r="EXU13" s="9"/>
      <c r="EXV13" s="9"/>
      <c r="EXW13" s="9"/>
      <c r="EXX13" s="9"/>
      <c r="EXY13" s="9"/>
      <c r="EXZ13" s="9"/>
      <c r="EYA13" s="9"/>
      <c r="EYB13" s="9"/>
      <c r="EYC13" s="9"/>
      <c r="EYD13" s="9"/>
      <c r="EYE13" s="9"/>
      <c r="EYF13" s="9"/>
      <c r="EYG13" s="9"/>
      <c r="EYH13" s="9"/>
      <c r="EYI13" s="9"/>
      <c r="EYJ13" s="9"/>
      <c r="EYK13" s="9"/>
      <c r="EYL13" s="9"/>
      <c r="EYM13" s="9"/>
      <c r="EYN13" s="9"/>
      <c r="EYO13" s="9"/>
      <c r="EYP13" s="9"/>
      <c r="EYQ13" s="9"/>
      <c r="EYR13" s="9"/>
      <c r="EYS13" s="9"/>
      <c r="EYT13" s="9"/>
      <c r="EYU13" s="9"/>
      <c r="EYV13" s="9"/>
      <c r="EYW13" s="9"/>
      <c r="EYX13" s="9"/>
      <c r="EYY13" s="9"/>
      <c r="EYZ13" s="9"/>
      <c r="EZA13" s="9"/>
      <c r="EZB13" s="9"/>
      <c r="EZC13" s="9"/>
      <c r="EZD13" s="9"/>
      <c r="EZE13" s="9"/>
      <c r="EZF13" s="9"/>
      <c r="EZG13" s="9"/>
      <c r="EZH13" s="9"/>
      <c r="EZI13" s="9"/>
      <c r="EZJ13" s="9"/>
      <c r="EZK13" s="9"/>
      <c r="EZL13" s="9"/>
      <c r="EZM13" s="9"/>
      <c r="EZN13" s="9"/>
      <c r="EZO13" s="9"/>
      <c r="EZP13" s="9"/>
      <c r="EZQ13" s="9"/>
      <c r="EZR13" s="9"/>
      <c r="EZS13" s="9"/>
      <c r="EZT13" s="9"/>
      <c r="EZU13" s="9"/>
      <c r="EZV13" s="9"/>
      <c r="EZW13" s="9"/>
      <c r="EZX13" s="9"/>
      <c r="EZY13" s="9"/>
      <c r="EZZ13" s="9"/>
      <c r="FAA13" s="9"/>
      <c r="FAB13" s="9"/>
      <c r="FAC13" s="9"/>
      <c r="FAD13" s="9"/>
      <c r="FAE13" s="9"/>
      <c r="FAF13" s="9"/>
      <c r="FAG13" s="9"/>
      <c r="FAH13" s="9"/>
      <c r="FAI13" s="9"/>
      <c r="FAJ13" s="9"/>
      <c r="FAK13" s="9"/>
      <c r="FAL13" s="9"/>
      <c r="FAM13" s="9"/>
      <c r="FAN13" s="9"/>
      <c r="FAO13" s="9"/>
      <c r="FAP13" s="9"/>
      <c r="FAQ13" s="9"/>
      <c r="FAR13" s="9"/>
      <c r="FAS13" s="9"/>
      <c r="FAT13" s="9"/>
      <c r="FAU13" s="9"/>
      <c r="FAV13" s="9"/>
      <c r="FAW13" s="9"/>
      <c r="FAX13" s="9"/>
      <c r="FAY13" s="9"/>
      <c r="FAZ13" s="9"/>
      <c r="FBA13" s="9"/>
      <c r="FBB13" s="9"/>
      <c r="FBC13" s="9"/>
      <c r="FBD13" s="9"/>
      <c r="FBE13" s="9"/>
      <c r="FBF13" s="9"/>
      <c r="FBG13" s="9"/>
      <c r="FBH13" s="9"/>
      <c r="FBI13" s="9"/>
      <c r="FBJ13" s="9"/>
      <c r="FBK13" s="9"/>
      <c r="FBL13" s="9"/>
      <c r="FBM13" s="9"/>
      <c r="FBN13" s="9"/>
      <c r="FBO13" s="9"/>
      <c r="FBP13" s="9"/>
      <c r="FBQ13" s="9"/>
      <c r="FBR13" s="9"/>
      <c r="FBS13" s="9"/>
      <c r="FBT13" s="9"/>
      <c r="FBU13" s="9"/>
      <c r="FBV13" s="9"/>
      <c r="FBW13" s="9"/>
      <c r="FBX13" s="9"/>
      <c r="FBY13" s="9"/>
      <c r="FBZ13" s="9"/>
      <c r="FCA13" s="9"/>
      <c r="FCB13" s="9"/>
      <c r="FCC13" s="9"/>
      <c r="FCD13" s="9"/>
      <c r="FCE13" s="9"/>
      <c r="FCF13" s="9"/>
      <c r="FCG13" s="9"/>
      <c r="FCH13" s="9"/>
      <c r="FCI13" s="9"/>
      <c r="FCJ13" s="9"/>
      <c r="FCK13" s="9"/>
      <c r="FCL13" s="9"/>
      <c r="FCM13" s="9"/>
      <c r="FCN13" s="9"/>
      <c r="FCO13" s="9"/>
      <c r="FCP13" s="9"/>
      <c r="FCQ13" s="9"/>
      <c r="FCR13" s="9"/>
      <c r="FCS13" s="9"/>
      <c r="FCT13" s="9"/>
      <c r="FCU13" s="9"/>
      <c r="FCV13" s="9"/>
      <c r="FCW13" s="9"/>
      <c r="FCX13" s="9"/>
      <c r="FCY13" s="9"/>
      <c r="FCZ13" s="9"/>
      <c r="FDA13" s="9"/>
      <c r="FDB13" s="9"/>
      <c r="FDC13" s="9"/>
      <c r="FDD13" s="9"/>
      <c r="FDE13" s="9"/>
      <c r="FDF13" s="9"/>
      <c r="FDG13" s="9"/>
      <c r="FDH13" s="9"/>
      <c r="FDI13" s="9"/>
      <c r="FDJ13" s="9"/>
      <c r="FDK13" s="9"/>
      <c r="FDL13" s="9"/>
      <c r="FDM13" s="9"/>
      <c r="FDN13" s="9"/>
      <c r="FDO13" s="9"/>
      <c r="FDP13" s="9"/>
      <c r="FDQ13" s="9"/>
      <c r="FDR13" s="9"/>
      <c r="FDS13" s="9"/>
      <c r="FDT13" s="9"/>
      <c r="FDU13" s="9"/>
      <c r="FDV13" s="9"/>
      <c r="FDW13" s="9"/>
      <c r="FDX13" s="9"/>
      <c r="FDY13" s="9"/>
      <c r="FDZ13" s="9"/>
      <c r="FEA13" s="9"/>
      <c r="FEB13" s="9"/>
      <c r="FEC13" s="9"/>
      <c r="FED13" s="9"/>
      <c r="FEE13" s="9"/>
      <c r="FEF13" s="9"/>
      <c r="FEG13" s="9"/>
      <c r="FEH13" s="9"/>
      <c r="FEI13" s="9"/>
      <c r="FEJ13" s="9"/>
      <c r="FEK13" s="9"/>
      <c r="FEL13" s="9"/>
      <c r="FEM13" s="9"/>
      <c r="FEN13" s="9"/>
      <c r="FEO13" s="9"/>
      <c r="FEP13" s="9"/>
      <c r="FEQ13" s="9"/>
      <c r="FER13" s="9"/>
      <c r="FES13" s="9"/>
      <c r="FET13" s="9"/>
      <c r="FEU13" s="9"/>
      <c r="FEV13" s="9"/>
      <c r="FEW13" s="9"/>
      <c r="FEX13" s="9"/>
      <c r="FEY13" s="9"/>
      <c r="FEZ13" s="9"/>
      <c r="FFA13" s="9"/>
      <c r="FFB13" s="9"/>
      <c r="FFC13" s="9"/>
      <c r="FFD13" s="9"/>
      <c r="FFE13" s="9"/>
      <c r="FFF13" s="9"/>
      <c r="FFG13" s="9"/>
      <c r="FFH13" s="9"/>
      <c r="FFI13" s="9"/>
      <c r="FFJ13" s="9"/>
      <c r="FFK13" s="9"/>
      <c r="FFL13" s="9"/>
      <c r="FFM13" s="9"/>
      <c r="FFN13" s="9"/>
      <c r="FFO13" s="9"/>
      <c r="FFP13" s="9"/>
      <c r="FFQ13" s="9"/>
      <c r="FFR13" s="9"/>
      <c r="FFS13" s="9"/>
      <c r="FFT13" s="9"/>
      <c r="FFU13" s="9"/>
      <c r="FFV13" s="9"/>
      <c r="FFW13" s="9"/>
      <c r="FFX13" s="9"/>
      <c r="FFY13" s="9"/>
      <c r="FFZ13" s="9"/>
      <c r="FGA13" s="9"/>
      <c r="FGB13" s="9"/>
      <c r="FGC13" s="9"/>
      <c r="FGD13" s="9"/>
      <c r="FGE13" s="9"/>
      <c r="FGF13" s="9"/>
      <c r="FGG13" s="9"/>
      <c r="FGH13" s="9"/>
      <c r="FGI13" s="9"/>
      <c r="FGJ13" s="9"/>
      <c r="FGK13" s="9"/>
      <c r="FGL13" s="9"/>
      <c r="FGM13" s="9"/>
      <c r="FGN13" s="9"/>
      <c r="FGO13" s="9"/>
      <c r="FGP13" s="9"/>
      <c r="FGQ13" s="9"/>
      <c r="FGR13" s="9"/>
      <c r="FGS13" s="9"/>
      <c r="FGT13" s="9"/>
      <c r="FGU13" s="9"/>
      <c r="FGV13" s="9"/>
      <c r="FGW13" s="9"/>
      <c r="FGX13" s="9"/>
      <c r="FGY13" s="9"/>
      <c r="FGZ13" s="9"/>
      <c r="FHA13" s="9"/>
      <c r="FHB13" s="9"/>
      <c r="FHC13" s="9"/>
      <c r="FHD13" s="9"/>
      <c r="FHE13" s="9"/>
      <c r="FHF13" s="9"/>
      <c r="FHG13" s="9"/>
      <c r="FHH13" s="9"/>
      <c r="FHI13" s="9"/>
      <c r="FHJ13" s="9"/>
      <c r="FHK13" s="9"/>
      <c r="FHL13" s="9"/>
      <c r="FHM13" s="9"/>
      <c r="FHN13" s="9"/>
      <c r="FHO13" s="9"/>
      <c r="FHP13" s="9"/>
      <c r="FHQ13" s="9"/>
      <c r="FHR13" s="9"/>
      <c r="FHS13" s="9"/>
      <c r="FHT13" s="9"/>
      <c r="FHU13" s="9"/>
      <c r="FHV13" s="9"/>
      <c r="FHW13" s="9"/>
      <c r="FHX13" s="9"/>
      <c r="FHY13" s="9"/>
      <c r="FHZ13" s="9"/>
      <c r="FIA13" s="9"/>
      <c r="FIB13" s="9"/>
      <c r="FIC13" s="9"/>
      <c r="FID13" s="9"/>
      <c r="FIE13" s="9"/>
      <c r="FIF13" s="9"/>
      <c r="FIG13" s="9"/>
      <c r="FIH13" s="9"/>
      <c r="FII13" s="9"/>
      <c r="FIJ13" s="9"/>
      <c r="FIK13" s="9"/>
      <c r="FIL13" s="9"/>
      <c r="FIM13" s="9"/>
      <c r="FIN13" s="9"/>
      <c r="FIO13" s="9"/>
      <c r="FIP13" s="9"/>
      <c r="FIQ13" s="9"/>
      <c r="FIR13" s="9"/>
      <c r="FIS13" s="9"/>
      <c r="FIT13" s="9"/>
      <c r="FIU13" s="9"/>
      <c r="FIV13" s="9"/>
      <c r="FIW13" s="9"/>
      <c r="FIX13" s="9"/>
      <c r="FIY13" s="9"/>
      <c r="FIZ13" s="9"/>
      <c r="FJA13" s="9"/>
      <c r="FJB13" s="9"/>
      <c r="FJC13" s="9"/>
      <c r="FJD13" s="9"/>
      <c r="FJE13" s="9"/>
      <c r="FJF13" s="9"/>
      <c r="FJG13" s="9"/>
      <c r="FJH13" s="9"/>
      <c r="FJI13" s="9"/>
      <c r="FJJ13" s="9"/>
      <c r="FJK13" s="9"/>
      <c r="FJL13" s="9"/>
      <c r="FJM13" s="9"/>
      <c r="FJN13" s="9"/>
      <c r="FJO13" s="9"/>
      <c r="FJP13" s="9"/>
      <c r="FJQ13" s="9"/>
      <c r="FJR13" s="9"/>
      <c r="FJS13" s="9"/>
      <c r="FJT13" s="9"/>
      <c r="FJU13" s="9"/>
      <c r="FJV13" s="9"/>
      <c r="FJW13" s="9"/>
      <c r="FJX13" s="9"/>
      <c r="FJY13" s="9"/>
      <c r="FJZ13" s="9"/>
      <c r="FKA13" s="9"/>
      <c r="FKB13" s="9"/>
      <c r="FKC13" s="9"/>
      <c r="FKD13" s="9"/>
      <c r="FKE13" s="9"/>
      <c r="FKF13" s="9"/>
      <c r="FKG13" s="9"/>
      <c r="FKH13" s="9"/>
      <c r="FKI13" s="9"/>
      <c r="FKJ13" s="9"/>
      <c r="FKK13" s="9"/>
      <c r="FKL13" s="9"/>
      <c r="FKM13" s="9"/>
      <c r="FKN13" s="9"/>
      <c r="FKO13" s="9"/>
      <c r="FKP13" s="9"/>
      <c r="FKQ13" s="9"/>
      <c r="FKR13" s="9"/>
      <c r="FKS13" s="9"/>
      <c r="FKT13" s="9"/>
      <c r="FKU13" s="9"/>
      <c r="FKV13" s="9"/>
      <c r="FKW13" s="9"/>
      <c r="FKX13" s="9"/>
      <c r="FKY13" s="9"/>
      <c r="FKZ13" s="9"/>
      <c r="FLA13" s="9"/>
      <c r="FLB13" s="9"/>
      <c r="FLC13" s="9"/>
      <c r="FLD13" s="9"/>
      <c r="FLE13" s="9"/>
      <c r="FLF13" s="9"/>
      <c r="FLG13" s="9"/>
      <c r="FLH13" s="9"/>
      <c r="FLI13" s="9"/>
      <c r="FLJ13" s="9"/>
      <c r="FLK13" s="9"/>
      <c r="FLL13" s="9"/>
      <c r="FLM13" s="9"/>
      <c r="FLN13" s="9"/>
      <c r="FLO13" s="9"/>
      <c r="FLP13" s="9"/>
      <c r="FLQ13" s="9"/>
      <c r="FLR13" s="9"/>
      <c r="FLS13" s="9"/>
      <c r="FLT13" s="9"/>
      <c r="FLU13" s="9"/>
      <c r="FLV13" s="9"/>
      <c r="FLW13" s="9"/>
      <c r="FLX13" s="9"/>
      <c r="FLY13" s="9"/>
      <c r="FLZ13" s="9"/>
      <c r="FMA13" s="9"/>
      <c r="FMB13" s="9"/>
      <c r="FMC13" s="9"/>
      <c r="FMD13" s="9"/>
      <c r="FME13" s="9"/>
      <c r="FMF13" s="9"/>
      <c r="FMG13" s="9"/>
      <c r="FMH13" s="9"/>
      <c r="FMI13" s="9"/>
      <c r="FMJ13" s="9"/>
      <c r="FMK13" s="9"/>
      <c r="FML13" s="9"/>
      <c r="FMM13" s="9"/>
      <c r="FMN13" s="9"/>
      <c r="FMO13" s="9"/>
      <c r="FMP13" s="9"/>
      <c r="FMQ13" s="9"/>
      <c r="FMR13" s="9"/>
      <c r="FMS13" s="9"/>
      <c r="FMT13" s="9"/>
      <c r="FMU13" s="9"/>
      <c r="FMV13" s="9"/>
      <c r="FMW13" s="9"/>
      <c r="FMX13" s="9"/>
      <c r="FMY13" s="9"/>
      <c r="FMZ13" s="9"/>
      <c r="FNA13" s="9"/>
      <c r="FNB13" s="9"/>
      <c r="FNC13" s="9"/>
      <c r="FND13" s="9"/>
      <c r="FNE13" s="9"/>
      <c r="FNF13" s="9"/>
      <c r="FNG13" s="9"/>
      <c r="FNH13" s="9"/>
      <c r="FNI13" s="9"/>
      <c r="FNJ13" s="9"/>
      <c r="FNK13" s="9"/>
      <c r="FNL13" s="9"/>
      <c r="FNM13" s="9"/>
      <c r="FNN13" s="9"/>
      <c r="FNO13" s="9"/>
      <c r="FNP13" s="9"/>
      <c r="FNQ13" s="9"/>
      <c r="FNR13" s="9"/>
      <c r="FNS13" s="9"/>
      <c r="FNT13" s="9"/>
      <c r="FNU13" s="9"/>
      <c r="FNV13" s="9"/>
      <c r="FNW13" s="9"/>
      <c r="FNX13" s="9"/>
      <c r="FNY13" s="9"/>
      <c r="FNZ13" s="9"/>
      <c r="FOA13" s="9"/>
      <c r="FOB13" s="9"/>
      <c r="FOC13" s="9"/>
      <c r="FOD13" s="9"/>
      <c r="FOE13" s="9"/>
      <c r="FOF13" s="9"/>
      <c r="FOG13" s="9"/>
      <c r="FOH13" s="9"/>
      <c r="FOI13" s="9"/>
      <c r="FOJ13" s="9"/>
      <c r="FOK13" s="9"/>
      <c r="FOL13" s="9"/>
      <c r="FOM13" s="9"/>
      <c r="FON13" s="9"/>
      <c r="FOO13" s="9"/>
      <c r="FOP13" s="9"/>
      <c r="FOQ13" s="9"/>
      <c r="FOR13" s="9"/>
      <c r="FOS13" s="9"/>
      <c r="FOT13" s="9"/>
      <c r="FOU13" s="9"/>
      <c r="FOV13" s="9"/>
      <c r="FOW13" s="9"/>
      <c r="FOX13" s="9"/>
      <c r="FOY13" s="9"/>
      <c r="FOZ13" s="9"/>
      <c r="FPA13" s="9"/>
      <c r="FPB13" s="9"/>
      <c r="FPC13" s="9"/>
      <c r="FPD13" s="9"/>
      <c r="FPE13" s="9"/>
      <c r="FPF13" s="9"/>
      <c r="FPG13" s="9"/>
      <c r="FPH13" s="9"/>
      <c r="FPI13" s="9"/>
      <c r="FPJ13" s="9"/>
      <c r="FPK13" s="9"/>
      <c r="FPL13" s="9"/>
      <c r="FPM13" s="9"/>
      <c r="FPN13" s="9"/>
      <c r="FPO13" s="9"/>
      <c r="FPP13" s="9"/>
      <c r="FPQ13" s="9"/>
      <c r="FPR13" s="9"/>
      <c r="FPS13" s="9"/>
      <c r="FPT13" s="9"/>
      <c r="FPU13" s="9"/>
      <c r="FPV13" s="9"/>
      <c r="FPW13" s="9"/>
      <c r="FPX13" s="9"/>
      <c r="FPY13" s="9"/>
      <c r="FPZ13" s="9"/>
      <c r="FQA13" s="9"/>
      <c r="FQB13" s="9"/>
      <c r="FQC13" s="9"/>
      <c r="FQD13" s="9"/>
      <c r="FQE13" s="9"/>
      <c r="FQF13" s="9"/>
      <c r="FQG13" s="9"/>
      <c r="FQH13" s="9"/>
      <c r="FQI13" s="9"/>
      <c r="FQJ13" s="9"/>
      <c r="FQK13" s="9"/>
      <c r="FQL13" s="9"/>
      <c r="FQM13" s="9"/>
      <c r="FQN13" s="9"/>
      <c r="FQO13" s="9"/>
      <c r="FQP13" s="9"/>
      <c r="FQQ13" s="9"/>
      <c r="FQR13" s="9"/>
      <c r="FQS13" s="9"/>
      <c r="FQT13" s="9"/>
      <c r="FQU13" s="9"/>
      <c r="FQV13" s="9"/>
      <c r="FQW13" s="9"/>
      <c r="FQX13" s="9"/>
      <c r="FQY13" s="9"/>
      <c r="FQZ13" s="9"/>
      <c r="FRA13" s="9"/>
      <c r="FRB13" s="9"/>
      <c r="FRC13" s="9"/>
      <c r="FRD13" s="9"/>
      <c r="FRE13" s="9"/>
      <c r="FRF13" s="9"/>
      <c r="FRG13" s="9"/>
      <c r="FRH13" s="9"/>
      <c r="FRI13" s="9"/>
      <c r="FRJ13" s="9"/>
      <c r="FRK13" s="9"/>
      <c r="FRL13" s="9"/>
      <c r="FRM13" s="9"/>
      <c r="FRN13" s="9"/>
      <c r="FRO13" s="9"/>
      <c r="FRP13" s="9"/>
      <c r="FRQ13" s="9"/>
      <c r="FRR13" s="9"/>
      <c r="FRS13" s="9"/>
      <c r="FRT13" s="9"/>
      <c r="FRU13" s="9"/>
      <c r="FRV13" s="9"/>
      <c r="FRW13" s="9"/>
      <c r="FRX13" s="9"/>
      <c r="FRY13" s="9"/>
      <c r="FRZ13" s="9"/>
      <c r="FSA13" s="9"/>
      <c r="FSB13" s="9"/>
      <c r="FSC13" s="9"/>
      <c r="FSD13" s="9"/>
      <c r="FSE13" s="9"/>
      <c r="FSF13" s="9"/>
      <c r="FSG13" s="9"/>
      <c r="FSH13" s="9"/>
      <c r="FSI13" s="9"/>
      <c r="FSJ13" s="9"/>
      <c r="FSK13" s="9"/>
      <c r="FSL13" s="9"/>
      <c r="FSM13" s="9"/>
      <c r="FSN13" s="9"/>
      <c r="FSO13" s="9"/>
      <c r="FSP13" s="9"/>
      <c r="FSQ13" s="9"/>
      <c r="FSR13" s="9"/>
      <c r="FSS13" s="9"/>
      <c r="FST13" s="9"/>
      <c r="FSU13" s="9"/>
      <c r="FSV13" s="9"/>
      <c r="FSW13" s="9"/>
      <c r="FSX13" s="9"/>
      <c r="FSY13" s="9"/>
      <c r="FSZ13" s="9"/>
      <c r="FTA13" s="9"/>
      <c r="FTB13" s="9"/>
      <c r="FTC13" s="9"/>
      <c r="FTD13" s="9"/>
      <c r="FTE13" s="9"/>
      <c r="FTF13" s="9"/>
      <c r="FTG13" s="9"/>
      <c r="FTH13" s="9"/>
      <c r="FTI13" s="9"/>
      <c r="FTJ13" s="9"/>
      <c r="FTK13" s="9"/>
      <c r="FTL13" s="9"/>
      <c r="FTM13" s="9"/>
      <c r="FTN13" s="9"/>
      <c r="FTO13" s="9"/>
      <c r="FTP13" s="9"/>
      <c r="FTQ13" s="9"/>
      <c r="FTR13" s="9"/>
      <c r="FTS13" s="9"/>
      <c r="FTT13" s="9"/>
      <c r="FTU13" s="9"/>
      <c r="FTV13" s="9"/>
      <c r="FTW13" s="9"/>
      <c r="FTX13" s="9"/>
      <c r="FTY13" s="9"/>
      <c r="FTZ13" s="9"/>
      <c r="FUA13" s="9"/>
      <c r="FUB13" s="9"/>
      <c r="FUC13" s="9"/>
      <c r="FUD13" s="9"/>
      <c r="FUE13" s="9"/>
      <c r="FUF13" s="9"/>
      <c r="FUG13" s="9"/>
      <c r="FUH13" s="9"/>
      <c r="FUI13" s="9"/>
      <c r="FUJ13" s="9"/>
      <c r="FUK13" s="9"/>
      <c r="FUL13" s="9"/>
      <c r="FUM13" s="9"/>
      <c r="FUN13" s="9"/>
      <c r="FUO13" s="9"/>
      <c r="FUP13" s="9"/>
      <c r="FUQ13" s="9"/>
      <c r="FUR13" s="9"/>
      <c r="FUS13" s="9"/>
      <c r="FUT13" s="9"/>
      <c r="FUU13" s="9"/>
      <c r="FUV13" s="9"/>
      <c r="FUW13" s="9"/>
      <c r="FUX13" s="9"/>
      <c r="FUY13" s="9"/>
      <c r="FUZ13" s="9"/>
      <c r="FVA13" s="9"/>
      <c r="FVB13" s="9"/>
      <c r="FVC13" s="9"/>
      <c r="FVD13" s="9"/>
      <c r="FVE13" s="9"/>
      <c r="FVF13" s="9"/>
      <c r="FVG13" s="9"/>
      <c r="FVH13" s="9"/>
      <c r="FVI13" s="9"/>
      <c r="FVJ13" s="9"/>
      <c r="FVK13" s="9"/>
      <c r="FVL13" s="9"/>
      <c r="FVM13" s="9"/>
      <c r="FVN13" s="9"/>
      <c r="FVO13" s="9"/>
      <c r="FVP13" s="9"/>
      <c r="FVQ13" s="9"/>
      <c r="FVR13" s="9"/>
      <c r="FVS13" s="9"/>
      <c r="FVT13" s="9"/>
      <c r="FVU13" s="9"/>
      <c r="FVV13" s="9"/>
      <c r="FVW13" s="9"/>
      <c r="FVX13" s="9"/>
      <c r="FVY13" s="9"/>
      <c r="FVZ13" s="9"/>
      <c r="FWA13" s="9"/>
      <c r="FWB13" s="9"/>
      <c r="FWC13" s="9"/>
      <c r="FWD13" s="9"/>
      <c r="FWE13" s="9"/>
      <c r="FWF13" s="9"/>
      <c r="FWG13" s="9"/>
      <c r="FWH13" s="9"/>
      <c r="FWI13" s="9"/>
      <c r="FWJ13" s="9"/>
      <c r="FWK13" s="9"/>
      <c r="FWL13" s="9"/>
      <c r="FWM13" s="9"/>
      <c r="FWN13" s="9"/>
      <c r="FWO13" s="9"/>
      <c r="FWP13" s="9"/>
      <c r="FWQ13" s="9"/>
      <c r="FWR13" s="9"/>
      <c r="FWS13" s="9"/>
      <c r="FWT13" s="9"/>
      <c r="FWU13" s="9"/>
      <c r="FWV13" s="9"/>
      <c r="FWW13" s="9"/>
      <c r="FWX13" s="9"/>
      <c r="FWY13" s="9"/>
      <c r="FWZ13" s="9"/>
      <c r="FXA13" s="9"/>
      <c r="FXB13" s="9"/>
      <c r="FXC13" s="9"/>
      <c r="FXD13" s="9"/>
      <c r="FXE13" s="9"/>
      <c r="FXF13" s="9"/>
      <c r="FXG13" s="9"/>
      <c r="FXH13" s="9"/>
      <c r="FXI13" s="9"/>
      <c r="FXJ13" s="9"/>
      <c r="FXK13" s="9"/>
      <c r="FXL13" s="9"/>
      <c r="FXM13" s="9"/>
      <c r="FXN13" s="9"/>
      <c r="FXO13" s="9"/>
      <c r="FXP13" s="9"/>
      <c r="FXQ13" s="9"/>
      <c r="FXR13" s="9"/>
      <c r="FXS13" s="9"/>
      <c r="FXT13" s="9"/>
      <c r="FXU13" s="9"/>
      <c r="FXV13" s="9"/>
      <c r="FXW13" s="9"/>
      <c r="FXX13" s="9"/>
      <c r="FXY13" s="9"/>
      <c r="FXZ13" s="9"/>
      <c r="FYA13" s="9"/>
      <c r="FYB13" s="9"/>
      <c r="FYC13" s="9"/>
      <c r="FYD13" s="9"/>
      <c r="FYE13" s="9"/>
      <c r="FYF13" s="9"/>
      <c r="FYG13" s="9"/>
      <c r="FYH13" s="9"/>
      <c r="FYI13" s="9"/>
      <c r="FYJ13" s="9"/>
      <c r="FYK13" s="9"/>
      <c r="FYL13" s="9"/>
      <c r="FYM13" s="9"/>
      <c r="FYN13" s="9"/>
      <c r="FYO13" s="9"/>
      <c r="FYP13" s="9"/>
      <c r="FYQ13" s="9"/>
      <c r="FYR13" s="9"/>
      <c r="FYS13" s="9"/>
      <c r="FYT13" s="9"/>
      <c r="FYU13" s="9"/>
      <c r="FYV13" s="9"/>
      <c r="FYW13" s="9"/>
      <c r="FYX13" s="9"/>
      <c r="FYY13" s="9"/>
      <c r="FYZ13" s="9"/>
      <c r="FZA13" s="9"/>
      <c r="FZB13" s="9"/>
      <c r="FZC13" s="9"/>
      <c r="FZD13" s="9"/>
      <c r="FZE13" s="9"/>
      <c r="FZF13" s="9"/>
      <c r="FZG13" s="9"/>
      <c r="FZH13" s="9"/>
      <c r="FZI13" s="9"/>
      <c r="FZJ13" s="9"/>
      <c r="FZK13" s="9"/>
      <c r="FZL13" s="9"/>
      <c r="FZM13" s="9"/>
      <c r="FZN13" s="9"/>
      <c r="FZO13" s="9"/>
      <c r="FZP13" s="9"/>
      <c r="FZQ13" s="9"/>
      <c r="FZR13" s="9"/>
      <c r="FZS13" s="9"/>
      <c r="FZT13" s="9"/>
      <c r="FZU13" s="9"/>
      <c r="FZV13" s="9"/>
      <c r="FZW13" s="9"/>
      <c r="FZX13" s="9"/>
      <c r="FZY13" s="9"/>
      <c r="FZZ13" s="9"/>
      <c r="GAA13" s="9"/>
      <c r="GAB13" s="9"/>
      <c r="GAC13" s="9"/>
      <c r="GAD13" s="9"/>
      <c r="GAE13" s="9"/>
      <c r="GAF13" s="9"/>
      <c r="GAG13" s="9"/>
      <c r="GAH13" s="9"/>
      <c r="GAI13" s="9"/>
      <c r="GAJ13" s="9"/>
      <c r="GAK13" s="9"/>
      <c r="GAL13" s="9"/>
      <c r="GAM13" s="9"/>
      <c r="GAN13" s="9"/>
      <c r="GAO13" s="9"/>
      <c r="GAP13" s="9"/>
      <c r="GAQ13" s="9"/>
      <c r="GAR13" s="9"/>
      <c r="GAS13" s="9"/>
      <c r="GAT13" s="9"/>
      <c r="GAU13" s="9"/>
      <c r="GAV13" s="9"/>
      <c r="GAW13" s="9"/>
      <c r="GAX13" s="9"/>
      <c r="GAY13" s="9"/>
      <c r="GAZ13" s="9"/>
      <c r="GBA13" s="9"/>
      <c r="GBB13" s="9"/>
      <c r="GBC13" s="9"/>
      <c r="GBD13" s="9"/>
      <c r="GBE13" s="9"/>
      <c r="GBF13" s="9"/>
      <c r="GBG13" s="9"/>
      <c r="GBH13" s="9"/>
      <c r="GBI13" s="9"/>
      <c r="GBJ13" s="9"/>
      <c r="GBK13" s="9"/>
      <c r="GBL13" s="9"/>
      <c r="GBM13" s="9"/>
      <c r="GBN13" s="9"/>
      <c r="GBO13" s="9"/>
      <c r="GBP13" s="9"/>
      <c r="GBQ13" s="9"/>
      <c r="GBR13" s="9"/>
      <c r="GBS13" s="9"/>
      <c r="GBT13" s="9"/>
      <c r="GBU13" s="9"/>
      <c r="GBV13" s="9"/>
      <c r="GBW13" s="9"/>
      <c r="GBX13" s="9"/>
      <c r="GBY13" s="9"/>
      <c r="GBZ13" s="9"/>
      <c r="GCA13" s="9"/>
      <c r="GCB13" s="9"/>
      <c r="GCC13" s="9"/>
      <c r="GCD13" s="9"/>
      <c r="GCE13" s="9"/>
      <c r="GCF13" s="9"/>
      <c r="GCG13" s="9"/>
      <c r="GCH13" s="9"/>
      <c r="GCI13" s="9"/>
      <c r="GCJ13" s="9"/>
      <c r="GCK13" s="9"/>
      <c r="GCL13" s="9"/>
      <c r="GCM13" s="9"/>
      <c r="GCN13" s="9"/>
      <c r="GCO13" s="9"/>
      <c r="GCP13" s="9"/>
      <c r="GCQ13" s="9"/>
      <c r="GCR13" s="9"/>
      <c r="GCS13" s="9"/>
      <c r="GCT13" s="9"/>
      <c r="GCU13" s="9"/>
      <c r="GCV13" s="9"/>
      <c r="GCW13" s="9"/>
      <c r="GCX13" s="9"/>
      <c r="GCY13" s="9"/>
      <c r="GCZ13" s="9"/>
      <c r="GDA13" s="9"/>
      <c r="GDB13" s="9"/>
      <c r="GDC13" s="9"/>
      <c r="GDD13" s="9"/>
      <c r="GDE13" s="9"/>
      <c r="GDF13" s="9"/>
      <c r="GDG13" s="9"/>
      <c r="GDH13" s="9"/>
      <c r="GDI13" s="9"/>
      <c r="GDJ13" s="9"/>
      <c r="GDK13" s="9"/>
      <c r="GDL13" s="9"/>
      <c r="GDM13" s="9"/>
      <c r="GDN13" s="9"/>
      <c r="GDO13" s="9"/>
      <c r="GDP13" s="9"/>
      <c r="GDQ13" s="9"/>
      <c r="GDR13" s="9"/>
      <c r="GDS13" s="9"/>
      <c r="GDT13" s="9"/>
      <c r="GDU13" s="9"/>
      <c r="GDV13" s="9"/>
      <c r="GDW13" s="9"/>
      <c r="GDX13" s="9"/>
      <c r="GDY13" s="9"/>
      <c r="GDZ13" s="9"/>
      <c r="GEA13" s="9"/>
      <c r="GEB13" s="9"/>
      <c r="GEC13" s="9"/>
      <c r="GED13" s="9"/>
      <c r="GEE13" s="9"/>
      <c r="GEF13" s="9"/>
      <c r="GEG13" s="9"/>
      <c r="GEH13" s="9"/>
      <c r="GEI13" s="9"/>
      <c r="GEJ13" s="9"/>
      <c r="GEK13" s="9"/>
      <c r="GEL13" s="9"/>
      <c r="GEM13" s="9"/>
      <c r="GEN13" s="9"/>
      <c r="GEO13" s="9"/>
      <c r="GEP13" s="9"/>
      <c r="GEQ13" s="9"/>
      <c r="GER13" s="9"/>
      <c r="GES13" s="9"/>
      <c r="GET13" s="9"/>
      <c r="GEU13" s="9"/>
      <c r="GEV13" s="9"/>
      <c r="GEW13" s="9"/>
      <c r="GEX13" s="9"/>
      <c r="GEY13" s="9"/>
      <c r="GEZ13" s="9"/>
      <c r="GFA13" s="9"/>
      <c r="GFB13" s="9"/>
      <c r="GFC13" s="9"/>
      <c r="GFD13" s="9"/>
      <c r="GFE13" s="9"/>
      <c r="GFF13" s="9"/>
      <c r="GFG13" s="9"/>
      <c r="GFH13" s="9"/>
      <c r="GFI13" s="9"/>
      <c r="GFJ13" s="9"/>
      <c r="GFK13" s="9"/>
      <c r="GFL13" s="9"/>
      <c r="GFM13" s="9"/>
      <c r="GFN13" s="9"/>
      <c r="GFO13" s="9"/>
      <c r="GFP13" s="9"/>
      <c r="GFQ13" s="9"/>
      <c r="GFR13" s="9"/>
      <c r="GFS13" s="9"/>
      <c r="GFT13" s="9"/>
      <c r="GFU13" s="9"/>
      <c r="GFV13" s="9"/>
      <c r="GFW13" s="9"/>
      <c r="GFX13" s="9"/>
      <c r="GFY13" s="9"/>
      <c r="GFZ13" s="9"/>
      <c r="GGA13" s="9"/>
      <c r="GGB13" s="9"/>
      <c r="GGC13" s="9"/>
      <c r="GGD13" s="9"/>
      <c r="GGE13" s="9"/>
      <c r="GGF13" s="9"/>
      <c r="GGG13" s="9"/>
      <c r="GGH13" s="9"/>
      <c r="GGI13" s="9"/>
      <c r="GGJ13" s="9"/>
      <c r="GGK13" s="9"/>
      <c r="GGL13" s="9"/>
      <c r="GGM13" s="9"/>
      <c r="GGN13" s="9"/>
      <c r="GGO13" s="9"/>
      <c r="GGP13" s="9"/>
      <c r="GGQ13" s="9"/>
      <c r="GGR13" s="9"/>
      <c r="GGS13" s="9"/>
      <c r="GGT13" s="9"/>
      <c r="GGU13" s="9"/>
      <c r="GGV13" s="9"/>
      <c r="GGW13" s="9"/>
      <c r="GGX13" s="9"/>
      <c r="GGY13" s="9"/>
      <c r="GGZ13" s="9"/>
      <c r="GHA13" s="9"/>
      <c r="GHB13" s="9"/>
      <c r="GHC13" s="9"/>
      <c r="GHD13" s="9"/>
      <c r="GHE13" s="9"/>
      <c r="GHF13" s="9"/>
      <c r="GHG13" s="9"/>
      <c r="GHH13" s="9"/>
      <c r="GHI13" s="9"/>
      <c r="GHJ13" s="9"/>
      <c r="GHK13" s="9"/>
      <c r="GHL13" s="9"/>
      <c r="GHM13" s="9"/>
      <c r="GHN13" s="9"/>
      <c r="GHO13" s="9"/>
      <c r="GHP13" s="9"/>
      <c r="GHQ13" s="9"/>
      <c r="GHR13" s="9"/>
      <c r="GHS13" s="9"/>
      <c r="GHT13" s="9"/>
      <c r="GHU13" s="9"/>
      <c r="GHV13" s="9"/>
      <c r="GHW13" s="9"/>
      <c r="GHX13" s="9"/>
      <c r="GHY13" s="9"/>
      <c r="GHZ13" s="9"/>
      <c r="GIA13" s="9"/>
      <c r="GIB13" s="9"/>
      <c r="GIC13" s="9"/>
      <c r="GID13" s="9"/>
      <c r="GIE13" s="9"/>
      <c r="GIF13" s="9"/>
      <c r="GIG13" s="9"/>
      <c r="GIH13" s="9"/>
      <c r="GII13" s="9"/>
      <c r="GIJ13" s="9"/>
      <c r="GIK13" s="9"/>
      <c r="GIL13" s="9"/>
      <c r="GIM13" s="9"/>
      <c r="GIN13" s="9"/>
      <c r="GIO13" s="9"/>
      <c r="GIP13" s="9"/>
      <c r="GIQ13" s="9"/>
      <c r="GIR13" s="9"/>
      <c r="GIS13" s="9"/>
      <c r="GIT13" s="9"/>
      <c r="GIU13" s="9"/>
      <c r="GIV13" s="9"/>
      <c r="GIW13" s="9"/>
      <c r="GIX13" s="9"/>
      <c r="GIY13" s="9"/>
      <c r="GIZ13" s="9"/>
      <c r="GJA13" s="9"/>
      <c r="GJB13" s="9"/>
      <c r="GJC13" s="9"/>
      <c r="GJD13" s="9"/>
      <c r="GJE13" s="9"/>
      <c r="GJF13" s="9"/>
      <c r="GJG13" s="9"/>
      <c r="GJH13" s="9"/>
      <c r="GJI13" s="9"/>
      <c r="GJJ13" s="9"/>
      <c r="GJK13" s="9"/>
      <c r="GJL13" s="9"/>
      <c r="GJM13" s="9"/>
      <c r="GJN13" s="9"/>
      <c r="GJO13" s="9"/>
      <c r="GJP13" s="9"/>
      <c r="GJQ13" s="9"/>
      <c r="GJR13" s="9"/>
      <c r="GJS13" s="9"/>
      <c r="GJT13" s="9"/>
      <c r="GJU13" s="9"/>
      <c r="GJV13" s="9"/>
      <c r="GJW13" s="9"/>
      <c r="GJX13" s="9"/>
      <c r="GJY13" s="9"/>
      <c r="GJZ13" s="9"/>
      <c r="GKA13" s="9"/>
      <c r="GKB13" s="9"/>
      <c r="GKC13" s="9"/>
      <c r="GKD13" s="9"/>
      <c r="GKE13" s="9"/>
      <c r="GKF13" s="9"/>
      <c r="GKG13" s="9"/>
      <c r="GKH13" s="9"/>
      <c r="GKI13" s="9"/>
      <c r="GKJ13" s="9"/>
      <c r="GKK13" s="9"/>
      <c r="GKL13" s="9"/>
      <c r="GKM13" s="9"/>
      <c r="GKN13" s="9"/>
      <c r="GKO13" s="9"/>
      <c r="GKP13" s="9"/>
      <c r="GKQ13" s="9"/>
      <c r="GKR13" s="9"/>
      <c r="GKS13" s="9"/>
      <c r="GKT13" s="9"/>
      <c r="GKU13" s="9"/>
      <c r="GKV13" s="9"/>
      <c r="GKW13" s="9"/>
      <c r="GKX13" s="9"/>
      <c r="GKY13" s="9"/>
      <c r="GKZ13" s="9"/>
      <c r="GLA13" s="9"/>
      <c r="GLB13" s="9"/>
      <c r="GLC13" s="9"/>
      <c r="GLD13" s="9"/>
      <c r="GLE13" s="9"/>
      <c r="GLF13" s="9"/>
      <c r="GLG13" s="9"/>
      <c r="GLH13" s="9"/>
      <c r="GLI13" s="9"/>
      <c r="GLJ13" s="9"/>
      <c r="GLK13" s="9"/>
      <c r="GLL13" s="9"/>
      <c r="GLM13" s="9"/>
      <c r="GLN13" s="9"/>
      <c r="GLO13" s="9"/>
      <c r="GLP13" s="9"/>
      <c r="GLQ13" s="9"/>
      <c r="GLR13" s="9"/>
      <c r="GLS13" s="9"/>
      <c r="GLT13" s="9"/>
      <c r="GLU13" s="9"/>
      <c r="GLV13" s="9"/>
      <c r="GLW13" s="9"/>
      <c r="GLX13" s="9"/>
      <c r="GLY13" s="9"/>
      <c r="GLZ13" s="9"/>
      <c r="GMA13" s="9"/>
      <c r="GMB13" s="9"/>
      <c r="GMC13" s="9"/>
      <c r="GMD13" s="9"/>
      <c r="GME13" s="9"/>
      <c r="GMF13" s="9"/>
      <c r="GMG13" s="9"/>
      <c r="GMH13" s="9"/>
      <c r="GMI13" s="9"/>
      <c r="GMJ13" s="9"/>
      <c r="GMK13" s="9"/>
      <c r="GML13" s="9"/>
      <c r="GMM13" s="9"/>
      <c r="GMN13" s="9"/>
      <c r="GMO13" s="9"/>
      <c r="GMP13" s="9"/>
      <c r="GMQ13" s="9"/>
      <c r="GMR13" s="9"/>
      <c r="GMS13" s="9"/>
      <c r="GMT13" s="9"/>
      <c r="GMU13" s="9"/>
      <c r="GMV13" s="9"/>
      <c r="GMW13" s="9"/>
      <c r="GMX13" s="9"/>
      <c r="GMY13" s="9"/>
      <c r="GMZ13" s="9"/>
      <c r="GNA13" s="9"/>
      <c r="GNB13" s="9"/>
      <c r="GNC13" s="9"/>
      <c r="GND13" s="9"/>
      <c r="GNE13" s="9"/>
      <c r="GNF13" s="9"/>
      <c r="GNG13" s="9"/>
      <c r="GNH13" s="9"/>
      <c r="GNI13" s="9"/>
      <c r="GNJ13" s="9"/>
      <c r="GNK13" s="9"/>
      <c r="GNL13" s="9"/>
      <c r="GNM13" s="9"/>
      <c r="GNN13" s="9"/>
      <c r="GNO13" s="9"/>
      <c r="GNP13" s="9"/>
      <c r="GNQ13" s="9"/>
      <c r="GNR13" s="9"/>
      <c r="GNS13" s="9"/>
      <c r="GNT13" s="9"/>
      <c r="GNU13" s="9"/>
      <c r="GNV13" s="9"/>
      <c r="GNW13" s="9"/>
      <c r="GNX13" s="9"/>
      <c r="GNY13" s="9"/>
      <c r="GNZ13" s="9"/>
      <c r="GOA13" s="9"/>
      <c r="GOB13" s="9"/>
      <c r="GOC13" s="9"/>
      <c r="GOD13" s="9"/>
      <c r="GOE13" s="9"/>
      <c r="GOF13" s="9"/>
      <c r="GOG13" s="9"/>
      <c r="GOH13" s="9"/>
      <c r="GOI13" s="9"/>
      <c r="GOJ13" s="9"/>
      <c r="GOK13" s="9"/>
      <c r="GOL13" s="9"/>
      <c r="GOM13" s="9"/>
      <c r="GON13" s="9"/>
      <c r="GOO13" s="9"/>
      <c r="GOP13" s="9"/>
      <c r="GOQ13" s="9"/>
      <c r="GOR13" s="9"/>
      <c r="GOS13" s="9"/>
      <c r="GOT13" s="9"/>
      <c r="GOU13" s="9"/>
      <c r="GOV13" s="9"/>
      <c r="GOW13" s="9"/>
      <c r="GOX13" s="9"/>
      <c r="GOY13" s="9"/>
      <c r="GOZ13" s="9"/>
      <c r="GPA13" s="9"/>
      <c r="GPB13" s="9"/>
      <c r="GPC13" s="9"/>
      <c r="GPD13" s="9"/>
      <c r="GPE13" s="9"/>
      <c r="GPF13" s="9"/>
      <c r="GPG13" s="9"/>
      <c r="GPH13" s="9"/>
      <c r="GPI13" s="9"/>
      <c r="GPJ13" s="9"/>
      <c r="GPK13" s="9"/>
      <c r="GPL13" s="9"/>
      <c r="GPM13" s="9"/>
      <c r="GPN13" s="9"/>
      <c r="GPO13" s="9"/>
      <c r="GPP13" s="9"/>
      <c r="GPQ13" s="9"/>
      <c r="GPR13" s="9"/>
      <c r="GPS13" s="9"/>
      <c r="GPT13" s="9"/>
      <c r="GPU13" s="9"/>
      <c r="GPV13" s="9"/>
      <c r="GPW13" s="9"/>
      <c r="GPX13" s="9"/>
      <c r="GPY13" s="9"/>
      <c r="GPZ13" s="9"/>
      <c r="GQA13" s="9"/>
      <c r="GQB13" s="9"/>
      <c r="GQC13" s="9"/>
      <c r="GQD13" s="9"/>
      <c r="GQE13" s="9"/>
      <c r="GQF13" s="9"/>
      <c r="GQG13" s="9"/>
      <c r="GQH13" s="9"/>
      <c r="GQI13" s="9"/>
      <c r="GQJ13" s="9"/>
      <c r="GQK13" s="9"/>
      <c r="GQL13" s="9"/>
      <c r="GQM13" s="9"/>
      <c r="GQN13" s="9"/>
      <c r="GQO13" s="9"/>
      <c r="GQP13" s="9"/>
      <c r="GQQ13" s="9"/>
      <c r="GQR13" s="9"/>
      <c r="GQS13" s="9"/>
      <c r="GQT13" s="9"/>
      <c r="GQU13" s="9"/>
      <c r="GQV13" s="9"/>
      <c r="GQW13" s="9"/>
      <c r="GQX13" s="9"/>
      <c r="GQY13" s="9"/>
      <c r="GQZ13" s="9"/>
      <c r="GRA13" s="9"/>
      <c r="GRB13" s="9"/>
      <c r="GRC13" s="9"/>
      <c r="GRD13" s="9"/>
      <c r="GRE13" s="9"/>
      <c r="GRF13" s="9"/>
      <c r="GRG13" s="9"/>
      <c r="GRH13" s="9"/>
      <c r="GRI13" s="9"/>
      <c r="GRJ13" s="9"/>
      <c r="GRK13" s="9"/>
      <c r="GRL13" s="9"/>
      <c r="GRM13" s="9"/>
      <c r="GRN13" s="9"/>
      <c r="GRO13" s="9"/>
      <c r="GRP13" s="9"/>
      <c r="GRQ13" s="9"/>
      <c r="GRR13" s="9"/>
      <c r="GRS13" s="9"/>
      <c r="GRT13" s="9"/>
      <c r="GRU13" s="9"/>
      <c r="GRV13" s="9"/>
      <c r="GRW13" s="9"/>
      <c r="GRX13" s="9"/>
      <c r="GRY13" s="9"/>
      <c r="GRZ13" s="9"/>
      <c r="GSA13" s="9"/>
      <c r="GSB13" s="9"/>
      <c r="GSC13" s="9"/>
      <c r="GSD13" s="9"/>
      <c r="GSE13" s="9"/>
      <c r="GSF13" s="9"/>
      <c r="GSG13" s="9"/>
      <c r="GSH13" s="9"/>
      <c r="GSI13" s="9"/>
      <c r="GSJ13" s="9"/>
      <c r="GSK13" s="9"/>
      <c r="GSL13" s="9"/>
      <c r="GSM13" s="9"/>
      <c r="GSN13" s="9"/>
      <c r="GSO13" s="9"/>
      <c r="GSP13" s="9"/>
      <c r="GSQ13" s="9"/>
      <c r="GSR13" s="9"/>
      <c r="GSS13" s="9"/>
      <c r="GST13" s="9"/>
      <c r="GSU13" s="9"/>
      <c r="GSV13" s="9"/>
      <c r="GSW13" s="9"/>
      <c r="GSX13" s="9"/>
      <c r="GSY13" s="9"/>
      <c r="GSZ13" s="9"/>
      <c r="GTA13" s="9"/>
      <c r="GTB13" s="9"/>
      <c r="GTC13" s="9"/>
      <c r="GTD13" s="9"/>
      <c r="GTE13" s="9"/>
      <c r="GTF13" s="9"/>
      <c r="GTG13" s="9"/>
      <c r="GTH13" s="9"/>
      <c r="GTI13" s="9"/>
      <c r="GTJ13" s="9"/>
      <c r="GTK13" s="9"/>
      <c r="GTL13" s="9"/>
      <c r="GTM13" s="9"/>
      <c r="GTN13" s="9"/>
      <c r="GTO13" s="9"/>
      <c r="GTP13" s="9"/>
      <c r="GTQ13" s="9"/>
      <c r="GTR13" s="9"/>
      <c r="GTS13" s="9"/>
      <c r="GTT13" s="9"/>
      <c r="GTU13" s="9"/>
      <c r="GTV13" s="9"/>
      <c r="GTW13" s="9"/>
      <c r="GTX13" s="9"/>
      <c r="GTY13" s="9"/>
      <c r="GTZ13" s="9"/>
      <c r="GUA13" s="9"/>
      <c r="GUB13" s="9"/>
      <c r="GUC13" s="9"/>
      <c r="GUD13" s="9"/>
      <c r="GUE13" s="9"/>
      <c r="GUF13" s="9"/>
      <c r="GUG13" s="9"/>
      <c r="GUH13" s="9"/>
      <c r="GUI13" s="9"/>
      <c r="GUJ13" s="9"/>
      <c r="GUK13" s="9"/>
      <c r="GUL13" s="9"/>
      <c r="GUM13" s="9"/>
      <c r="GUN13" s="9"/>
      <c r="GUO13" s="9"/>
      <c r="GUP13" s="9"/>
      <c r="GUQ13" s="9"/>
      <c r="GUR13" s="9"/>
      <c r="GUS13" s="9"/>
      <c r="GUT13" s="9"/>
      <c r="GUU13" s="9"/>
      <c r="GUV13" s="9"/>
      <c r="GUW13" s="9"/>
      <c r="GUX13" s="9"/>
      <c r="GUY13" s="9"/>
      <c r="GUZ13" s="9"/>
      <c r="GVA13" s="9"/>
      <c r="GVB13" s="9"/>
      <c r="GVC13" s="9"/>
      <c r="GVD13" s="9"/>
      <c r="GVE13" s="9"/>
      <c r="GVF13" s="9"/>
      <c r="GVG13" s="9"/>
      <c r="GVH13" s="9"/>
      <c r="GVI13" s="9"/>
      <c r="GVJ13" s="9"/>
      <c r="GVK13" s="9"/>
      <c r="GVL13" s="9"/>
      <c r="GVM13" s="9"/>
      <c r="GVN13" s="9"/>
      <c r="GVO13" s="9"/>
      <c r="GVP13" s="9"/>
      <c r="GVQ13" s="9"/>
      <c r="GVR13" s="9"/>
      <c r="GVS13" s="9"/>
      <c r="GVT13" s="9"/>
      <c r="GVU13" s="9"/>
      <c r="GVV13" s="9"/>
      <c r="GVW13" s="9"/>
      <c r="GVX13" s="9"/>
      <c r="GVY13" s="9"/>
      <c r="GVZ13" s="9"/>
      <c r="GWA13" s="9"/>
      <c r="GWB13" s="9"/>
      <c r="GWC13" s="9"/>
      <c r="GWD13" s="9"/>
      <c r="GWE13" s="9"/>
      <c r="GWF13" s="9"/>
      <c r="GWG13" s="9"/>
      <c r="GWH13" s="9"/>
      <c r="GWI13" s="9"/>
      <c r="GWJ13" s="9"/>
      <c r="GWK13" s="9"/>
      <c r="GWL13" s="9"/>
      <c r="GWM13" s="9"/>
      <c r="GWN13" s="9"/>
      <c r="GWO13" s="9"/>
      <c r="GWP13" s="9"/>
      <c r="GWQ13" s="9"/>
      <c r="GWR13" s="9"/>
      <c r="GWS13" s="9"/>
      <c r="GWT13" s="9"/>
      <c r="GWU13" s="9"/>
      <c r="GWV13" s="9"/>
      <c r="GWW13" s="9"/>
      <c r="GWX13" s="9"/>
      <c r="GWY13" s="9"/>
      <c r="GWZ13" s="9"/>
      <c r="GXA13" s="9"/>
      <c r="GXB13" s="9"/>
      <c r="GXC13" s="9"/>
      <c r="GXD13" s="9"/>
      <c r="GXE13" s="9"/>
      <c r="GXF13" s="9"/>
      <c r="GXG13" s="9"/>
      <c r="GXH13" s="9"/>
      <c r="GXI13" s="9"/>
      <c r="GXJ13" s="9"/>
      <c r="GXK13" s="9"/>
      <c r="GXL13" s="9"/>
      <c r="GXM13" s="9"/>
      <c r="GXN13" s="9"/>
      <c r="GXO13" s="9"/>
      <c r="GXP13" s="9"/>
      <c r="GXQ13" s="9"/>
      <c r="GXR13" s="9"/>
      <c r="GXS13" s="9"/>
      <c r="GXT13" s="9"/>
      <c r="GXU13" s="9"/>
      <c r="GXV13" s="9"/>
      <c r="GXW13" s="9"/>
      <c r="GXX13" s="9"/>
      <c r="GXY13" s="9"/>
      <c r="GXZ13" s="9"/>
      <c r="GYA13" s="9"/>
      <c r="GYB13" s="9"/>
      <c r="GYC13" s="9"/>
      <c r="GYD13" s="9"/>
      <c r="GYE13" s="9"/>
      <c r="GYF13" s="9"/>
      <c r="GYG13" s="9"/>
      <c r="GYH13" s="9"/>
      <c r="GYI13" s="9"/>
      <c r="GYJ13" s="9"/>
      <c r="GYK13" s="9"/>
      <c r="GYL13" s="9"/>
      <c r="GYM13" s="9"/>
      <c r="GYN13" s="9"/>
      <c r="GYO13" s="9"/>
      <c r="GYP13" s="9"/>
      <c r="GYQ13" s="9"/>
      <c r="GYR13" s="9"/>
      <c r="GYS13" s="9"/>
      <c r="GYT13" s="9"/>
      <c r="GYU13" s="9"/>
      <c r="GYV13" s="9"/>
      <c r="GYW13" s="9"/>
      <c r="GYX13" s="9"/>
      <c r="GYY13" s="9"/>
      <c r="GYZ13" s="9"/>
      <c r="GZA13" s="9"/>
      <c r="GZB13" s="9"/>
      <c r="GZC13" s="9"/>
      <c r="GZD13" s="9"/>
      <c r="GZE13" s="9"/>
      <c r="GZF13" s="9"/>
      <c r="GZG13" s="9"/>
      <c r="GZH13" s="9"/>
      <c r="GZI13" s="9"/>
      <c r="GZJ13" s="9"/>
      <c r="GZK13" s="9"/>
      <c r="GZL13" s="9"/>
      <c r="GZM13" s="9"/>
      <c r="GZN13" s="9"/>
      <c r="GZO13" s="9"/>
      <c r="GZP13" s="9"/>
      <c r="GZQ13" s="9"/>
      <c r="GZR13" s="9"/>
      <c r="GZS13" s="9"/>
      <c r="GZT13" s="9"/>
      <c r="GZU13" s="9"/>
      <c r="GZV13" s="9"/>
      <c r="GZW13" s="9"/>
      <c r="GZX13" s="9"/>
      <c r="GZY13" s="9"/>
      <c r="GZZ13" s="9"/>
      <c r="HAA13" s="9"/>
      <c r="HAB13" s="9"/>
      <c r="HAC13" s="9"/>
      <c r="HAD13" s="9"/>
      <c r="HAE13" s="9"/>
      <c r="HAF13" s="9"/>
      <c r="HAG13" s="9"/>
      <c r="HAH13" s="9"/>
      <c r="HAI13" s="9"/>
      <c r="HAJ13" s="9"/>
      <c r="HAK13" s="9"/>
      <c r="HAL13" s="9"/>
      <c r="HAM13" s="9"/>
      <c r="HAN13" s="9"/>
      <c r="HAO13" s="9"/>
      <c r="HAP13" s="9"/>
      <c r="HAQ13" s="9"/>
      <c r="HAR13" s="9"/>
      <c r="HAS13" s="9"/>
      <c r="HAT13" s="9"/>
      <c r="HAU13" s="9"/>
      <c r="HAV13" s="9"/>
      <c r="HAW13" s="9"/>
      <c r="HAX13" s="9"/>
      <c r="HAY13" s="9"/>
      <c r="HAZ13" s="9"/>
      <c r="HBA13" s="9"/>
      <c r="HBB13" s="9"/>
      <c r="HBC13" s="9"/>
      <c r="HBD13" s="9"/>
      <c r="HBE13" s="9"/>
      <c r="HBF13" s="9"/>
      <c r="HBG13" s="9"/>
      <c r="HBH13" s="9"/>
      <c r="HBI13" s="9"/>
      <c r="HBJ13" s="9"/>
      <c r="HBK13" s="9"/>
      <c r="HBL13" s="9"/>
      <c r="HBM13" s="9"/>
      <c r="HBN13" s="9"/>
      <c r="HBO13" s="9"/>
      <c r="HBP13" s="9"/>
      <c r="HBQ13" s="9"/>
      <c r="HBR13" s="9"/>
      <c r="HBS13" s="9"/>
      <c r="HBT13" s="9"/>
      <c r="HBU13" s="9"/>
      <c r="HBV13" s="9"/>
      <c r="HBW13" s="9"/>
      <c r="HBX13" s="9"/>
      <c r="HBY13" s="9"/>
      <c r="HBZ13" s="9"/>
      <c r="HCA13" s="9"/>
      <c r="HCB13" s="9"/>
      <c r="HCC13" s="9"/>
      <c r="HCD13" s="9"/>
      <c r="HCE13" s="9"/>
      <c r="HCF13" s="9"/>
      <c r="HCG13" s="9"/>
      <c r="HCH13" s="9"/>
      <c r="HCI13" s="9"/>
      <c r="HCJ13" s="9"/>
      <c r="HCK13" s="9"/>
      <c r="HCL13" s="9"/>
      <c r="HCM13" s="9"/>
      <c r="HCN13" s="9"/>
      <c r="HCO13" s="9"/>
      <c r="HCP13" s="9"/>
      <c r="HCQ13" s="9"/>
      <c r="HCR13" s="9"/>
      <c r="HCS13" s="9"/>
      <c r="HCT13" s="9"/>
      <c r="HCU13" s="9"/>
      <c r="HCV13" s="9"/>
      <c r="HCW13" s="9"/>
      <c r="HCX13" s="9"/>
      <c r="HCY13" s="9"/>
      <c r="HCZ13" s="9"/>
      <c r="HDA13" s="9"/>
      <c r="HDB13" s="9"/>
      <c r="HDC13" s="9"/>
      <c r="HDD13" s="9"/>
      <c r="HDE13" s="9"/>
      <c r="HDF13" s="9"/>
      <c r="HDG13" s="9"/>
      <c r="HDH13" s="9"/>
      <c r="HDI13" s="9"/>
      <c r="HDJ13" s="9"/>
      <c r="HDK13" s="9"/>
      <c r="HDL13" s="9"/>
      <c r="HDM13" s="9"/>
      <c r="HDN13" s="9"/>
      <c r="HDO13" s="9"/>
      <c r="HDP13" s="9"/>
      <c r="HDQ13" s="9"/>
      <c r="HDR13" s="9"/>
      <c r="HDS13" s="9"/>
      <c r="HDT13" s="9"/>
      <c r="HDU13" s="9"/>
      <c r="HDV13" s="9"/>
      <c r="HDW13" s="9"/>
      <c r="HDX13" s="9"/>
      <c r="HDY13" s="9"/>
      <c r="HDZ13" s="9"/>
      <c r="HEA13" s="9"/>
      <c r="HEB13" s="9"/>
      <c r="HEC13" s="9"/>
      <c r="HED13" s="9"/>
      <c r="HEE13" s="9"/>
      <c r="HEF13" s="9"/>
      <c r="HEG13" s="9"/>
      <c r="HEH13" s="9"/>
      <c r="HEI13" s="9"/>
      <c r="HEJ13" s="9"/>
      <c r="HEK13" s="9"/>
      <c r="HEL13" s="9"/>
      <c r="HEM13" s="9"/>
      <c r="HEN13" s="9"/>
      <c r="HEO13" s="9"/>
      <c r="HEP13" s="9"/>
      <c r="HEQ13" s="9"/>
      <c r="HER13" s="9"/>
      <c r="HES13" s="9"/>
      <c r="HET13" s="9"/>
      <c r="HEU13" s="9"/>
      <c r="HEV13" s="9"/>
      <c r="HEW13" s="9"/>
      <c r="HEX13" s="9"/>
      <c r="HEY13" s="9"/>
      <c r="HEZ13" s="9"/>
      <c r="HFA13" s="9"/>
      <c r="HFB13" s="9"/>
      <c r="HFC13" s="9"/>
      <c r="HFD13" s="9"/>
      <c r="HFE13" s="9"/>
      <c r="HFF13" s="9"/>
      <c r="HFG13" s="9"/>
      <c r="HFH13" s="9"/>
      <c r="HFI13" s="9"/>
      <c r="HFJ13" s="9"/>
      <c r="HFK13" s="9"/>
      <c r="HFL13" s="9"/>
      <c r="HFM13" s="9"/>
      <c r="HFN13" s="9"/>
      <c r="HFO13" s="9"/>
      <c r="HFP13" s="9"/>
      <c r="HFQ13" s="9"/>
      <c r="HFR13" s="9"/>
      <c r="HFS13" s="9"/>
      <c r="HFT13" s="9"/>
      <c r="HFU13" s="9"/>
      <c r="HFV13" s="9"/>
      <c r="HFW13" s="9"/>
      <c r="HFX13" s="9"/>
      <c r="HFY13" s="9"/>
      <c r="HFZ13" s="9"/>
      <c r="HGA13" s="9"/>
      <c r="HGB13" s="9"/>
      <c r="HGC13" s="9"/>
      <c r="HGD13" s="9"/>
      <c r="HGE13" s="9"/>
      <c r="HGF13" s="9"/>
      <c r="HGG13" s="9"/>
      <c r="HGH13" s="9"/>
      <c r="HGI13" s="9"/>
      <c r="HGJ13" s="9"/>
      <c r="HGK13" s="9"/>
      <c r="HGL13" s="9"/>
      <c r="HGM13" s="9"/>
      <c r="HGN13" s="9"/>
      <c r="HGO13" s="9"/>
      <c r="HGP13" s="9"/>
      <c r="HGQ13" s="9"/>
      <c r="HGR13" s="9"/>
      <c r="HGS13" s="9"/>
      <c r="HGT13" s="9"/>
      <c r="HGU13" s="9"/>
      <c r="HGV13" s="9"/>
      <c r="HGW13" s="9"/>
      <c r="HGX13" s="9"/>
      <c r="HGY13" s="9"/>
      <c r="HGZ13" s="9"/>
      <c r="HHA13" s="9"/>
      <c r="HHB13" s="9"/>
      <c r="HHC13" s="9"/>
      <c r="HHD13" s="9"/>
      <c r="HHE13" s="9"/>
      <c r="HHF13" s="9"/>
      <c r="HHG13" s="9"/>
      <c r="HHH13" s="9"/>
      <c r="HHI13" s="9"/>
      <c r="HHJ13" s="9"/>
      <c r="HHK13" s="9"/>
      <c r="HHL13" s="9"/>
      <c r="HHM13" s="9"/>
      <c r="HHN13" s="9"/>
      <c r="HHO13" s="9"/>
      <c r="HHP13" s="9"/>
      <c r="HHQ13" s="9"/>
      <c r="HHR13" s="9"/>
      <c r="HHS13" s="9"/>
      <c r="HHT13" s="9"/>
      <c r="HHU13" s="9"/>
      <c r="HHV13" s="9"/>
      <c r="HHW13" s="9"/>
      <c r="HHX13" s="9"/>
      <c r="HHY13" s="9"/>
      <c r="HHZ13" s="9"/>
      <c r="HIA13" s="9"/>
      <c r="HIB13" s="9"/>
      <c r="HIC13" s="9"/>
      <c r="HID13" s="9"/>
      <c r="HIE13" s="9"/>
      <c r="HIF13" s="9"/>
      <c r="HIG13" s="9"/>
      <c r="HIH13" s="9"/>
      <c r="HII13" s="9"/>
      <c r="HIJ13" s="9"/>
      <c r="HIK13" s="9"/>
      <c r="HIL13" s="9"/>
      <c r="HIM13" s="9"/>
      <c r="HIN13" s="9"/>
      <c r="HIO13" s="9"/>
      <c r="HIP13" s="9"/>
      <c r="HIQ13" s="9"/>
      <c r="HIR13" s="9"/>
      <c r="HIS13" s="9"/>
      <c r="HIT13" s="9"/>
      <c r="HIU13" s="9"/>
      <c r="HIV13" s="9"/>
      <c r="HIW13" s="9"/>
      <c r="HIX13" s="9"/>
      <c r="HIY13" s="9"/>
      <c r="HIZ13" s="9"/>
      <c r="HJA13" s="9"/>
      <c r="HJB13" s="9"/>
      <c r="HJC13" s="9"/>
      <c r="HJD13" s="9"/>
      <c r="HJE13" s="9"/>
      <c r="HJF13" s="9"/>
      <c r="HJG13" s="9"/>
      <c r="HJH13" s="9"/>
      <c r="HJI13" s="9"/>
      <c r="HJJ13" s="9"/>
      <c r="HJK13" s="9"/>
      <c r="HJL13" s="9"/>
      <c r="HJM13" s="9"/>
      <c r="HJN13" s="9"/>
      <c r="HJO13" s="9"/>
      <c r="HJP13" s="9"/>
      <c r="HJQ13" s="9"/>
      <c r="HJR13" s="9"/>
      <c r="HJS13" s="9"/>
      <c r="HJT13" s="9"/>
      <c r="HJU13" s="9"/>
      <c r="HJV13" s="9"/>
      <c r="HJW13" s="9"/>
      <c r="HJX13" s="9"/>
      <c r="HJY13" s="9"/>
      <c r="HJZ13" s="9"/>
      <c r="HKA13" s="9"/>
      <c r="HKB13" s="9"/>
      <c r="HKC13" s="9"/>
      <c r="HKD13" s="9"/>
      <c r="HKE13" s="9"/>
      <c r="HKF13" s="9"/>
      <c r="HKG13" s="9"/>
      <c r="HKH13" s="9"/>
      <c r="HKI13" s="9"/>
      <c r="HKJ13" s="9"/>
      <c r="HKK13" s="9"/>
      <c r="HKL13" s="9"/>
      <c r="HKM13" s="9"/>
      <c r="HKN13" s="9"/>
      <c r="HKO13" s="9"/>
      <c r="HKP13" s="9"/>
      <c r="HKQ13" s="9"/>
      <c r="HKR13" s="9"/>
      <c r="HKS13" s="9"/>
      <c r="HKT13" s="9"/>
      <c r="HKU13" s="9"/>
      <c r="HKV13" s="9"/>
      <c r="HKW13" s="9"/>
      <c r="HKX13" s="9"/>
      <c r="HKY13" s="9"/>
      <c r="HKZ13" s="9"/>
      <c r="HLA13" s="9"/>
      <c r="HLB13" s="9"/>
      <c r="HLC13" s="9"/>
      <c r="HLD13" s="9"/>
      <c r="HLE13" s="9"/>
      <c r="HLF13" s="9"/>
      <c r="HLG13" s="9"/>
      <c r="HLH13" s="9"/>
      <c r="HLI13" s="9"/>
      <c r="HLJ13" s="9"/>
      <c r="HLK13" s="9"/>
      <c r="HLL13" s="9"/>
      <c r="HLM13" s="9"/>
      <c r="HLN13" s="9"/>
      <c r="HLO13" s="9"/>
      <c r="HLP13" s="9"/>
      <c r="HLQ13" s="9"/>
      <c r="HLR13" s="9"/>
      <c r="HLS13" s="9"/>
      <c r="HLT13" s="9"/>
      <c r="HLU13" s="9"/>
      <c r="HLV13" s="9"/>
      <c r="HLW13" s="9"/>
      <c r="HLX13" s="9"/>
      <c r="HLY13" s="9"/>
      <c r="HLZ13" s="9"/>
      <c r="HMA13" s="9"/>
      <c r="HMB13" s="9"/>
      <c r="HMC13" s="9"/>
      <c r="HMD13" s="9"/>
      <c r="HME13" s="9"/>
      <c r="HMF13" s="9"/>
      <c r="HMG13" s="9"/>
      <c r="HMH13" s="9"/>
      <c r="HMI13" s="9"/>
      <c r="HMJ13" s="9"/>
      <c r="HMK13" s="9"/>
      <c r="HML13" s="9"/>
      <c r="HMM13" s="9"/>
      <c r="HMN13" s="9"/>
      <c r="HMO13" s="9"/>
      <c r="HMP13" s="9"/>
      <c r="HMQ13" s="9"/>
      <c r="HMR13" s="9"/>
      <c r="HMS13" s="9"/>
      <c r="HMT13" s="9"/>
      <c r="HMU13" s="9"/>
      <c r="HMV13" s="9"/>
      <c r="HMW13" s="9"/>
      <c r="HMX13" s="9"/>
      <c r="HMY13" s="9"/>
      <c r="HMZ13" s="9"/>
      <c r="HNA13" s="9"/>
      <c r="HNB13" s="9"/>
      <c r="HNC13" s="9"/>
      <c r="HND13" s="9"/>
      <c r="HNE13" s="9"/>
      <c r="HNF13" s="9"/>
      <c r="HNG13" s="9"/>
      <c r="HNH13" s="9"/>
      <c r="HNI13" s="9"/>
      <c r="HNJ13" s="9"/>
      <c r="HNK13" s="9"/>
      <c r="HNL13" s="9"/>
      <c r="HNM13" s="9"/>
      <c r="HNN13" s="9"/>
      <c r="HNO13" s="9"/>
      <c r="HNP13" s="9"/>
      <c r="HNQ13" s="9"/>
      <c r="HNR13" s="9"/>
      <c r="HNS13" s="9"/>
      <c r="HNT13" s="9"/>
      <c r="HNU13" s="9"/>
      <c r="HNV13" s="9"/>
      <c r="HNW13" s="9"/>
      <c r="HNX13" s="9"/>
      <c r="HNY13" s="9"/>
      <c r="HNZ13" s="9"/>
      <c r="HOA13" s="9"/>
      <c r="HOB13" s="9"/>
      <c r="HOC13" s="9"/>
      <c r="HOD13" s="9"/>
      <c r="HOE13" s="9"/>
      <c r="HOF13" s="9"/>
      <c r="HOG13" s="9"/>
      <c r="HOH13" s="9"/>
      <c r="HOI13" s="9"/>
      <c r="HOJ13" s="9"/>
      <c r="HOK13" s="9"/>
      <c r="HOL13" s="9"/>
      <c r="HOM13" s="9"/>
      <c r="HON13" s="9"/>
      <c r="HOO13" s="9"/>
      <c r="HOP13" s="9"/>
      <c r="HOQ13" s="9"/>
      <c r="HOR13" s="9"/>
      <c r="HOS13" s="9"/>
      <c r="HOT13" s="9"/>
      <c r="HOU13" s="9"/>
      <c r="HOV13" s="9"/>
      <c r="HOW13" s="9"/>
      <c r="HOX13" s="9"/>
      <c r="HOY13" s="9"/>
      <c r="HOZ13" s="9"/>
      <c r="HPA13" s="9"/>
      <c r="HPB13" s="9"/>
      <c r="HPC13" s="9"/>
      <c r="HPD13" s="9"/>
      <c r="HPE13" s="9"/>
      <c r="HPF13" s="9"/>
      <c r="HPG13" s="9"/>
      <c r="HPH13" s="9"/>
      <c r="HPI13" s="9"/>
      <c r="HPJ13" s="9"/>
      <c r="HPK13" s="9"/>
      <c r="HPL13" s="9"/>
      <c r="HPM13" s="9"/>
      <c r="HPN13" s="9"/>
      <c r="HPO13" s="9"/>
      <c r="HPP13" s="9"/>
      <c r="HPQ13" s="9"/>
      <c r="HPR13" s="9"/>
      <c r="HPS13" s="9"/>
      <c r="HPT13" s="9"/>
      <c r="HPU13" s="9"/>
      <c r="HPV13" s="9"/>
      <c r="HPW13" s="9"/>
      <c r="HPX13" s="9"/>
      <c r="HPY13" s="9"/>
      <c r="HPZ13" s="9"/>
      <c r="HQA13" s="9"/>
      <c r="HQB13" s="9"/>
      <c r="HQC13" s="9"/>
      <c r="HQD13" s="9"/>
      <c r="HQE13" s="9"/>
      <c r="HQF13" s="9"/>
      <c r="HQG13" s="9"/>
      <c r="HQH13" s="9"/>
      <c r="HQI13" s="9"/>
      <c r="HQJ13" s="9"/>
      <c r="HQK13" s="9"/>
      <c r="HQL13" s="9"/>
      <c r="HQM13" s="9"/>
      <c r="HQN13" s="9"/>
      <c r="HQO13" s="9"/>
      <c r="HQP13" s="9"/>
      <c r="HQQ13" s="9"/>
      <c r="HQR13" s="9"/>
      <c r="HQS13" s="9"/>
      <c r="HQT13" s="9"/>
      <c r="HQU13" s="9"/>
      <c r="HQV13" s="9"/>
      <c r="HQW13" s="9"/>
      <c r="HQX13" s="9"/>
      <c r="HQY13" s="9"/>
      <c r="HQZ13" s="9"/>
      <c r="HRA13" s="9"/>
      <c r="HRB13" s="9"/>
      <c r="HRC13" s="9"/>
      <c r="HRD13" s="9"/>
      <c r="HRE13" s="9"/>
      <c r="HRF13" s="9"/>
      <c r="HRG13" s="9"/>
      <c r="HRH13" s="9"/>
      <c r="HRI13" s="9"/>
      <c r="HRJ13" s="9"/>
      <c r="HRK13" s="9"/>
      <c r="HRL13" s="9"/>
      <c r="HRM13" s="9"/>
      <c r="HRN13" s="9"/>
      <c r="HRO13" s="9"/>
      <c r="HRP13" s="9"/>
      <c r="HRQ13" s="9"/>
      <c r="HRR13" s="9"/>
      <c r="HRS13" s="9"/>
      <c r="HRT13" s="9"/>
      <c r="HRU13" s="9"/>
      <c r="HRV13" s="9"/>
      <c r="HRW13" s="9"/>
      <c r="HRX13" s="9"/>
      <c r="HRY13" s="9"/>
      <c r="HRZ13" s="9"/>
      <c r="HSA13" s="9"/>
      <c r="HSB13" s="9"/>
      <c r="HSC13" s="9"/>
      <c r="HSD13" s="9"/>
      <c r="HSE13" s="9"/>
      <c r="HSF13" s="9"/>
      <c r="HSG13" s="9"/>
      <c r="HSH13" s="9"/>
      <c r="HSI13" s="9"/>
      <c r="HSJ13" s="9"/>
      <c r="HSK13" s="9"/>
      <c r="HSL13" s="9"/>
      <c r="HSM13" s="9"/>
      <c r="HSN13" s="9"/>
      <c r="HSO13" s="9"/>
      <c r="HSP13" s="9"/>
      <c r="HSQ13" s="9"/>
      <c r="HSR13" s="9"/>
      <c r="HSS13" s="9"/>
      <c r="HST13" s="9"/>
      <c r="HSU13" s="9"/>
      <c r="HSV13" s="9"/>
      <c r="HSW13" s="9"/>
      <c r="HSX13" s="9"/>
      <c r="HSY13" s="9"/>
      <c r="HSZ13" s="9"/>
      <c r="HTA13" s="9"/>
      <c r="HTB13" s="9"/>
      <c r="HTC13" s="9"/>
      <c r="HTD13" s="9"/>
      <c r="HTE13" s="9"/>
      <c r="HTF13" s="9"/>
      <c r="HTG13" s="9"/>
      <c r="HTH13" s="9"/>
      <c r="HTI13" s="9"/>
      <c r="HTJ13" s="9"/>
      <c r="HTK13" s="9"/>
      <c r="HTL13" s="9"/>
      <c r="HTM13" s="9"/>
      <c r="HTN13" s="9"/>
      <c r="HTO13" s="9"/>
      <c r="HTP13" s="9"/>
      <c r="HTQ13" s="9"/>
      <c r="HTR13" s="9"/>
      <c r="HTS13" s="9"/>
      <c r="HTT13" s="9"/>
      <c r="HTU13" s="9"/>
      <c r="HTV13" s="9"/>
      <c r="HTW13" s="9"/>
      <c r="HTX13" s="9"/>
      <c r="HTY13" s="9"/>
      <c r="HTZ13" s="9"/>
      <c r="HUA13" s="9"/>
      <c r="HUB13" s="9"/>
      <c r="HUC13" s="9"/>
      <c r="HUD13" s="9"/>
      <c r="HUE13" s="9"/>
      <c r="HUF13" s="9"/>
      <c r="HUG13" s="9"/>
      <c r="HUH13" s="9"/>
      <c r="HUI13" s="9"/>
      <c r="HUJ13" s="9"/>
      <c r="HUK13" s="9"/>
      <c r="HUL13" s="9"/>
      <c r="HUM13" s="9"/>
      <c r="HUN13" s="9"/>
      <c r="HUO13" s="9"/>
      <c r="HUP13" s="9"/>
      <c r="HUQ13" s="9"/>
      <c r="HUR13" s="9"/>
      <c r="HUS13" s="9"/>
      <c r="HUT13" s="9"/>
      <c r="HUU13" s="9"/>
      <c r="HUV13" s="9"/>
      <c r="HUW13" s="9"/>
      <c r="HUX13" s="9"/>
      <c r="HUY13" s="9"/>
      <c r="HUZ13" s="9"/>
      <c r="HVA13" s="9"/>
      <c r="HVB13" s="9"/>
      <c r="HVC13" s="9"/>
      <c r="HVD13" s="9"/>
      <c r="HVE13" s="9"/>
      <c r="HVF13" s="9"/>
      <c r="HVG13" s="9"/>
      <c r="HVH13" s="9"/>
      <c r="HVI13" s="9"/>
      <c r="HVJ13" s="9"/>
      <c r="HVK13" s="9"/>
      <c r="HVL13" s="9"/>
      <c r="HVM13" s="9"/>
      <c r="HVN13" s="9"/>
      <c r="HVO13" s="9"/>
      <c r="HVP13" s="9"/>
      <c r="HVQ13" s="9"/>
      <c r="HVR13" s="9"/>
      <c r="HVS13" s="9"/>
      <c r="HVT13" s="9"/>
      <c r="HVU13" s="9"/>
      <c r="HVV13" s="9"/>
      <c r="HVW13" s="9"/>
      <c r="HVX13" s="9"/>
      <c r="HVY13" s="9"/>
      <c r="HVZ13" s="9"/>
      <c r="HWA13" s="9"/>
      <c r="HWB13" s="9"/>
      <c r="HWC13" s="9"/>
      <c r="HWD13" s="9"/>
      <c r="HWE13" s="9"/>
      <c r="HWF13" s="9"/>
      <c r="HWG13" s="9"/>
      <c r="HWH13" s="9"/>
      <c r="HWI13" s="9"/>
      <c r="HWJ13" s="9"/>
      <c r="HWK13" s="9"/>
      <c r="HWL13" s="9"/>
      <c r="HWM13" s="9"/>
      <c r="HWN13" s="9"/>
      <c r="HWO13" s="9"/>
      <c r="HWP13" s="9"/>
      <c r="HWQ13" s="9"/>
      <c r="HWR13" s="9"/>
      <c r="HWS13" s="9"/>
      <c r="HWT13" s="9"/>
      <c r="HWU13" s="9"/>
      <c r="HWV13" s="9"/>
      <c r="HWW13" s="9"/>
      <c r="HWX13" s="9"/>
      <c r="HWY13" s="9"/>
      <c r="HWZ13" s="9"/>
      <c r="HXA13" s="9"/>
      <c r="HXB13" s="9"/>
      <c r="HXC13" s="9"/>
      <c r="HXD13" s="9"/>
      <c r="HXE13" s="9"/>
      <c r="HXF13" s="9"/>
      <c r="HXG13" s="9"/>
      <c r="HXH13" s="9"/>
      <c r="HXI13" s="9"/>
      <c r="HXJ13" s="9"/>
      <c r="HXK13" s="9"/>
      <c r="HXL13" s="9"/>
      <c r="HXM13" s="9"/>
      <c r="HXN13" s="9"/>
      <c r="HXO13" s="9"/>
      <c r="HXP13" s="9"/>
      <c r="HXQ13" s="9"/>
      <c r="HXR13" s="9"/>
      <c r="HXS13" s="9"/>
      <c r="HXT13" s="9"/>
      <c r="HXU13" s="9"/>
      <c r="HXV13" s="9"/>
      <c r="HXW13" s="9"/>
      <c r="HXX13" s="9"/>
      <c r="HXY13" s="9"/>
      <c r="HXZ13" s="9"/>
      <c r="HYA13" s="9"/>
      <c r="HYB13" s="9"/>
      <c r="HYC13" s="9"/>
      <c r="HYD13" s="9"/>
      <c r="HYE13" s="9"/>
      <c r="HYF13" s="9"/>
      <c r="HYG13" s="9"/>
      <c r="HYH13" s="9"/>
      <c r="HYI13" s="9"/>
      <c r="HYJ13" s="9"/>
      <c r="HYK13" s="9"/>
      <c r="HYL13" s="9"/>
      <c r="HYM13" s="9"/>
      <c r="HYN13" s="9"/>
      <c r="HYO13" s="9"/>
      <c r="HYP13" s="9"/>
      <c r="HYQ13" s="9"/>
      <c r="HYR13" s="9"/>
      <c r="HYS13" s="9"/>
      <c r="HYT13" s="9"/>
      <c r="HYU13" s="9"/>
      <c r="HYV13" s="9"/>
      <c r="HYW13" s="9"/>
      <c r="HYX13" s="9"/>
      <c r="HYY13" s="9"/>
      <c r="HYZ13" s="9"/>
      <c r="HZA13" s="9"/>
      <c r="HZB13" s="9"/>
      <c r="HZC13" s="9"/>
      <c r="HZD13" s="9"/>
      <c r="HZE13" s="9"/>
      <c r="HZF13" s="9"/>
      <c r="HZG13" s="9"/>
      <c r="HZH13" s="9"/>
      <c r="HZI13" s="9"/>
      <c r="HZJ13" s="9"/>
      <c r="HZK13" s="9"/>
      <c r="HZL13" s="9"/>
      <c r="HZM13" s="9"/>
      <c r="HZN13" s="9"/>
      <c r="HZO13" s="9"/>
      <c r="HZP13" s="9"/>
      <c r="HZQ13" s="9"/>
      <c r="HZR13" s="9"/>
      <c r="HZS13" s="9"/>
      <c r="HZT13" s="9"/>
      <c r="HZU13" s="9"/>
      <c r="HZV13" s="9"/>
      <c r="HZW13" s="9"/>
      <c r="HZX13" s="9"/>
      <c r="HZY13" s="9"/>
      <c r="HZZ13" s="9"/>
      <c r="IAA13" s="9"/>
      <c r="IAB13" s="9"/>
      <c r="IAC13" s="9"/>
      <c r="IAD13" s="9"/>
      <c r="IAE13" s="9"/>
      <c r="IAF13" s="9"/>
      <c r="IAG13" s="9"/>
      <c r="IAH13" s="9"/>
      <c r="IAI13" s="9"/>
      <c r="IAJ13" s="9"/>
      <c r="IAK13" s="9"/>
      <c r="IAL13" s="9"/>
      <c r="IAM13" s="9"/>
      <c r="IAN13" s="9"/>
      <c r="IAO13" s="9"/>
      <c r="IAP13" s="9"/>
      <c r="IAQ13" s="9"/>
      <c r="IAR13" s="9"/>
      <c r="IAS13" s="9"/>
      <c r="IAT13" s="9"/>
      <c r="IAU13" s="9"/>
      <c r="IAV13" s="9"/>
      <c r="IAW13" s="9"/>
      <c r="IAX13" s="9"/>
      <c r="IAY13" s="9"/>
      <c r="IAZ13" s="9"/>
      <c r="IBA13" s="9"/>
      <c r="IBB13" s="9"/>
      <c r="IBC13" s="9"/>
      <c r="IBD13" s="9"/>
      <c r="IBE13" s="9"/>
      <c r="IBF13" s="9"/>
      <c r="IBG13" s="9"/>
      <c r="IBH13" s="9"/>
      <c r="IBI13" s="9"/>
      <c r="IBJ13" s="9"/>
      <c r="IBK13" s="9"/>
      <c r="IBL13" s="9"/>
      <c r="IBM13" s="9"/>
      <c r="IBN13" s="9"/>
      <c r="IBO13" s="9"/>
      <c r="IBP13" s="9"/>
      <c r="IBQ13" s="9"/>
      <c r="IBR13" s="9"/>
      <c r="IBS13" s="9"/>
      <c r="IBT13" s="9"/>
      <c r="IBU13" s="9"/>
      <c r="IBV13" s="9"/>
      <c r="IBW13" s="9"/>
      <c r="IBX13" s="9"/>
      <c r="IBY13" s="9"/>
      <c r="IBZ13" s="9"/>
      <c r="ICA13" s="9"/>
      <c r="ICB13" s="9"/>
      <c r="ICC13" s="9"/>
      <c r="ICD13" s="9"/>
      <c r="ICE13" s="9"/>
      <c r="ICF13" s="9"/>
      <c r="ICG13" s="9"/>
      <c r="ICH13" s="9"/>
      <c r="ICI13" s="9"/>
      <c r="ICJ13" s="9"/>
      <c r="ICK13" s="9"/>
      <c r="ICL13" s="9"/>
      <c r="ICM13" s="9"/>
      <c r="ICN13" s="9"/>
      <c r="ICO13" s="9"/>
      <c r="ICP13" s="9"/>
      <c r="ICQ13" s="9"/>
      <c r="ICR13" s="9"/>
      <c r="ICS13" s="9"/>
      <c r="ICT13" s="9"/>
      <c r="ICU13" s="9"/>
      <c r="ICV13" s="9"/>
      <c r="ICW13" s="9"/>
      <c r="ICX13" s="9"/>
      <c r="ICY13" s="9"/>
      <c r="ICZ13" s="9"/>
      <c r="IDA13" s="9"/>
      <c r="IDB13" s="9"/>
      <c r="IDC13" s="9"/>
      <c r="IDD13" s="9"/>
      <c r="IDE13" s="9"/>
      <c r="IDF13" s="9"/>
      <c r="IDG13" s="9"/>
      <c r="IDH13" s="9"/>
      <c r="IDI13" s="9"/>
      <c r="IDJ13" s="9"/>
      <c r="IDK13" s="9"/>
      <c r="IDL13" s="9"/>
      <c r="IDM13" s="9"/>
      <c r="IDN13" s="9"/>
      <c r="IDO13" s="9"/>
      <c r="IDP13" s="9"/>
      <c r="IDQ13" s="9"/>
      <c r="IDR13" s="9"/>
      <c r="IDS13" s="9"/>
      <c r="IDT13" s="9"/>
      <c r="IDU13" s="9"/>
      <c r="IDV13" s="9"/>
      <c r="IDW13" s="9"/>
      <c r="IDX13" s="9"/>
      <c r="IDY13" s="9"/>
      <c r="IDZ13" s="9"/>
      <c r="IEA13" s="9"/>
      <c r="IEB13" s="9"/>
      <c r="IEC13" s="9"/>
      <c r="IED13" s="9"/>
      <c r="IEE13" s="9"/>
      <c r="IEF13" s="9"/>
      <c r="IEG13" s="9"/>
      <c r="IEH13" s="9"/>
      <c r="IEI13" s="9"/>
      <c r="IEJ13" s="9"/>
      <c r="IEK13" s="9"/>
      <c r="IEL13" s="9"/>
      <c r="IEM13" s="9"/>
      <c r="IEN13" s="9"/>
      <c r="IEO13" s="9"/>
      <c r="IEP13" s="9"/>
      <c r="IEQ13" s="9"/>
      <c r="IER13" s="9"/>
      <c r="IES13" s="9"/>
      <c r="IET13" s="9"/>
      <c r="IEU13" s="9"/>
      <c r="IEV13" s="9"/>
      <c r="IEW13" s="9"/>
      <c r="IEX13" s="9"/>
      <c r="IEY13" s="9"/>
      <c r="IEZ13" s="9"/>
      <c r="IFA13" s="9"/>
      <c r="IFB13" s="9"/>
      <c r="IFC13" s="9"/>
      <c r="IFD13" s="9"/>
      <c r="IFE13" s="9"/>
      <c r="IFF13" s="9"/>
      <c r="IFG13" s="9"/>
      <c r="IFH13" s="9"/>
      <c r="IFI13" s="9"/>
      <c r="IFJ13" s="9"/>
      <c r="IFK13" s="9"/>
      <c r="IFL13" s="9"/>
      <c r="IFM13" s="9"/>
      <c r="IFN13" s="9"/>
      <c r="IFO13" s="9"/>
      <c r="IFP13" s="9"/>
      <c r="IFQ13" s="9"/>
      <c r="IFR13" s="9"/>
      <c r="IFS13" s="9"/>
      <c r="IFT13" s="9"/>
      <c r="IFU13" s="9"/>
      <c r="IFV13" s="9"/>
      <c r="IFW13" s="9"/>
      <c r="IFX13" s="9"/>
      <c r="IFY13" s="9"/>
      <c r="IFZ13" s="9"/>
      <c r="IGA13" s="9"/>
      <c r="IGB13" s="9"/>
      <c r="IGC13" s="9"/>
      <c r="IGD13" s="9"/>
      <c r="IGE13" s="9"/>
      <c r="IGF13" s="9"/>
      <c r="IGG13" s="9"/>
      <c r="IGH13" s="9"/>
      <c r="IGI13" s="9"/>
      <c r="IGJ13" s="9"/>
      <c r="IGK13" s="9"/>
      <c r="IGL13" s="9"/>
      <c r="IGM13" s="9"/>
      <c r="IGN13" s="9"/>
      <c r="IGO13" s="9"/>
      <c r="IGP13" s="9"/>
      <c r="IGQ13" s="9"/>
      <c r="IGR13" s="9"/>
      <c r="IGS13" s="9"/>
      <c r="IGT13" s="9"/>
      <c r="IGU13" s="9"/>
      <c r="IGV13" s="9"/>
      <c r="IGW13" s="9"/>
      <c r="IGX13" s="9"/>
      <c r="IGY13" s="9"/>
      <c r="IGZ13" s="9"/>
      <c r="IHA13" s="9"/>
      <c r="IHB13" s="9"/>
      <c r="IHC13" s="9"/>
      <c r="IHD13" s="9"/>
      <c r="IHE13" s="9"/>
      <c r="IHF13" s="9"/>
      <c r="IHG13" s="9"/>
      <c r="IHH13" s="9"/>
      <c r="IHI13" s="9"/>
      <c r="IHJ13" s="9"/>
      <c r="IHK13" s="9"/>
      <c r="IHL13" s="9"/>
      <c r="IHM13" s="9"/>
      <c r="IHN13" s="9"/>
      <c r="IHO13" s="9"/>
      <c r="IHP13" s="9"/>
      <c r="IHQ13" s="9"/>
      <c r="IHR13" s="9"/>
      <c r="IHS13" s="9"/>
      <c r="IHT13" s="9"/>
      <c r="IHU13" s="9"/>
      <c r="IHV13" s="9"/>
      <c r="IHW13" s="9"/>
      <c r="IHX13" s="9"/>
      <c r="IHY13" s="9"/>
      <c r="IHZ13" s="9"/>
      <c r="IIA13" s="9"/>
      <c r="IIB13" s="9"/>
      <c r="IIC13" s="9"/>
      <c r="IID13" s="9"/>
      <c r="IIE13" s="9"/>
      <c r="IIF13" s="9"/>
      <c r="IIG13" s="9"/>
      <c r="IIH13" s="9"/>
      <c r="III13" s="9"/>
      <c r="IIJ13" s="9"/>
      <c r="IIK13" s="9"/>
      <c r="IIL13" s="9"/>
      <c r="IIM13" s="9"/>
      <c r="IIN13" s="9"/>
      <c r="IIO13" s="9"/>
      <c r="IIP13" s="9"/>
      <c r="IIQ13" s="9"/>
      <c r="IIR13" s="9"/>
      <c r="IIS13" s="9"/>
      <c r="IIT13" s="9"/>
      <c r="IIU13" s="9"/>
      <c r="IIV13" s="9"/>
      <c r="IIW13" s="9"/>
      <c r="IIX13" s="9"/>
      <c r="IIY13" s="9"/>
      <c r="IIZ13" s="9"/>
      <c r="IJA13" s="9"/>
      <c r="IJB13" s="9"/>
      <c r="IJC13" s="9"/>
      <c r="IJD13" s="9"/>
      <c r="IJE13" s="9"/>
      <c r="IJF13" s="9"/>
      <c r="IJG13" s="9"/>
      <c r="IJH13" s="9"/>
      <c r="IJI13" s="9"/>
      <c r="IJJ13" s="9"/>
      <c r="IJK13" s="9"/>
      <c r="IJL13" s="9"/>
      <c r="IJM13" s="9"/>
      <c r="IJN13" s="9"/>
      <c r="IJO13" s="9"/>
      <c r="IJP13" s="9"/>
      <c r="IJQ13" s="9"/>
      <c r="IJR13" s="9"/>
      <c r="IJS13" s="9"/>
      <c r="IJT13" s="9"/>
      <c r="IJU13" s="9"/>
      <c r="IJV13" s="9"/>
      <c r="IJW13" s="9"/>
      <c r="IJX13" s="9"/>
      <c r="IJY13" s="9"/>
      <c r="IJZ13" s="9"/>
      <c r="IKA13" s="9"/>
      <c r="IKB13" s="9"/>
      <c r="IKC13" s="9"/>
      <c r="IKD13" s="9"/>
      <c r="IKE13" s="9"/>
      <c r="IKF13" s="9"/>
      <c r="IKG13" s="9"/>
      <c r="IKH13" s="9"/>
      <c r="IKI13" s="9"/>
      <c r="IKJ13" s="9"/>
      <c r="IKK13" s="9"/>
      <c r="IKL13" s="9"/>
      <c r="IKM13" s="9"/>
      <c r="IKN13" s="9"/>
      <c r="IKO13" s="9"/>
      <c r="IKP13" s="9"/>
      <c r="IKQ13" s="9"/>
      <c r="IKR13" s="9"/>
      <c r="IKS13" s="9"/>
      <c r="IKT13" s="9"/>
      <c r="IKU13" s="9"/>
      <c r="IKV13" s="9"/>
      <c r="IKW13" s="9"/>
      <c r="IKX13" s="9"/>
      <c r="IKY13" s="9"/>
      <c r="IKZ13" s="9"/>
      <c r="ILA13" s="9"/>
      <c r="ILB13" s="9"/>
      <c r="ILC13" s="9"/>
      <c r="ILD13" s="9"/>
      <c r="ILE13" s="9"/>
      <c r="ILF13" s="9"/>
      <c r="ILG13" s="9"/>
      <c r="ILH13" s="9"/>
      <c r="ILI13" s="9"/>
      <c r="ILJ13" s="9"/>
      <c r="ILK13" s="9"/>
      <c r="ILL13" s="9"/>
      <c r="ILM13" s="9"/>
      <c r="ILN13" s="9"/>
      <c r="ILO13" s="9"/>
      <c r="ILP13" s="9"/>
      <c r="ILQ13" s="9"/>
      <c r="ILR13" s="9"/>
      <c r="ILS13" s="9"/>
      <c r="ILT13" s="9"/>
      <c r="ILU13" s="9"/>
      <c r="ILV13" s="9"/>
      <c r="ILW13" s="9"/>
      <c r="ILX13" s="9"/>
      <c r="ILY13" s="9"/>
      <c r="ILZ13" s="9"/>
      <c r="IMA13" s="9"/>
      <c r="IMB13" s="9"/>
      <c r="IMC13" s="9"/>
      <c r="IMD13" s="9"/>
      <c r="IME13" s="9"/>
      <c r="IMF13" s="9"/>
      <c r="IMG13" s="9"/>
      <c r="IMH13" s="9"/>
      <c r="IMI13" s="9"/>
      <c r="IMJ13" s="9"/>
      <c r="IMK13" s="9"/>
      <c r="IML13" s="9"/>
      <c r="IMM13" s="9"/>
      <c r="IMN13" s="9"/>
      <c r="IMO13" s="9"/>
      <c r="IMP13" s="9"/>
      <c r="IMQ13" s="9"/>
      <c r="IMR13" s="9"/>
      <c r="IMS13" s="9"/>
      <c r="IMT13" s="9"/>
      <c r="IMU13" s="9"/>
      <c r="IMV13" s="9"/>
      <c r="IMW13" s="9"/>
      <c r="IMX13" s="9"/>
      <c r="IMY13" s="9"/>
      <c r="IMZ13" s="9"/>
      <c r="INA13" s="9"/>
      <c r="INB13" s="9"/>
      <c r="INC13" s="9"/>
      <c r="IND13" s="9"/>
      <c r="INE13" s="9"/>
      <c r="INF13" s="9"/>
      <c r="ING13" s="9"/>
      <c r="INH13" s="9"/>
      <c r="INI13" s="9"/>
      <c r="INJ13" s="9"/>
      <c r="INK13" s="9"/>
      <c r="INL13" s="9"/>
      <c r="INM13" s="9"/>
      <c r="INN13" s="9"/>
      <c r="INO13" s="9"/>
      <c r="INP13" s="9"/>
      <c r="INQ13" s="9"/>
      <c r="INR13" s="9"/>
      <c r="INS13" s="9"/>
      <c r="INT13" s="9"/>
      <c r="INU13" s="9"/>
      <c r="INV13" s="9"/>
      <c r="INW13" s="9"/>
      <c r="INX13" s="9"/>
      <c r="INY13" s="9"/>
      <c r="INZ13" s="9"/>
      <c r="IOA13" s="9"/>
      <c r="IOB13" s="9"/>
      <c r="IOC13" s="9"/>
      <c r="IOD13" s="9"/>
      <c r="IOE13" s="9"/>
      <c r="IOF13" s="9"/>
      <c r="IOG13" s="9"/>
      <c r="IOH13" s="9"/>
      <c r="IOI13" s="9"/>
      <c r="IOJ13" s="9"/>
      <c r="IOK13" s="9"/>
      <c r="IOL13" s="9"/>
      <c r="IOM13" s="9"/>
      <c r="ION13" s="9"/>
      <c r="IOO13" s="9"/>
      <c r="IOP13" s="9"/>
      <c r="IOQ13" s="9"/>
      <c r="IOR13" s="9"/>
      <c r="IOS13" s="9"/>
      <c r="IOT13" s="9"/>
      <c r="IOU13" s="9"/>
      <c r="IOV13" s="9"/>
      <c r="IOW13" s="9"/>
      <c r="IOX13" s="9"/>
      <c r="IOY13" s="9"/>
      <c r="IOZ13" s="9"/>
      <c r="IPA13" s="9"/>
      <c r="IPB13" s="9"/>
      <c r="IPC13" s="9"/>
      <c r="IPD13" s="9"/>
      <c r="IPE13" s="9"/>
      <c r="IPF13" s="9"/>
      <c r="IPG13" s="9"/>
      <c r="IPH13" s="9"/>
      <c r="IPI13" s="9"/>
      <c r="IPJ13" s="9"/>
      <c r="IPK13" s="9"/>
      <c r="IPL13" s="9"/>
      <c r="IPM13" s="9"/>
      <c r="IPN13" s="9"/>
      <c r="IPO13" s="9"/>
      <c r="IPP13" s="9"/>
      <c r="IPQ13" s="9"/>
      <c r="IPR13" s="9"/>
      <c r="IPS13" s="9"/>
      <c r="IPT13" s="9"/>
      <c r="IPU13" s="9"/>
      <c r="IPV13" s="9"/>
      <c r="IPW13" s="9"/>
      <c r="IPX13" s="9"/>
      <c r="IPY13" s="9"/>
      <c r="IPZ13" s="9"/>
      <c r="IQA13" s="9"/>
      <c r="IQB13" s="9"/>
      <c r="IQC13" s="9"/>
      <c r="IQD13" s="9"/>
      <c r="IQE13" s="9"/>
      <c r="IQF13" s="9"/>
      <c r="IQG13" s="9"/>
      <c r="IQH13" s="9"/>
      <c r="IQI13" s="9"/>
      <c r="IQJ13" s="9"/>
      <c r="IQK13" s="9"/>
      <c r="IQL13" s="9"/>
      <c r="IQM13" s="9"/>
      <c r="IQN13" s="9"/>
      <c r="IQO13" s="9"/>
      <c r="IQP13" s="9"/>
      <c r="IQQ13" s="9"/>
      <c r="IQR13" s="9"/>
      <c r="IQS13" s="9"/>
      <c r="IQT13" s="9"/>
      <c r="IQU13" s="9"/>
      <c r="IQV13" s="9"/>
      <c r="IQW13" s="9"/>
      <c r="IQX13" s="9"/>
      <c r="IQY13" s="9"/>
      <c r="IQZ13" s="9"/>
      <c r="IRA13" s="9"/>
      <c r="IRB13" s="9"/>
      <c r="IRC13" s="9"/>
      <c r="IRD13" s="9"/>
      <c r="IRE13" s="9"/>
      <c r="IRF13" s="9"/>
      <c r="IRG13" s="9"/>
      <c r="IRH13" s="9"/>
      <c r="IRI13" s="9"/>
      <c r="IRJ13" s="9"/>
      <c r="IRK13" s="9"/>
      <c r="IRL13" s="9"/>
      <c r="IRM13" s="9"/>
      <c r="IRN13" s="9"/>
      <c r="IRO13" s="9"/>
      <c r="IRP13" s="9"/>
      <c r="IRQ13" s="9"/>
      <c r="IRR13" s="9"/>
      <c r="IRS13" s="9"/>
      <c r="IRT13" s="9"/>
      <c r="IRU13" s="9"/>
      <c r="IRV13" s="9"/>
      <c r="IRW13" s="9"/>
      <c r="IRX13" s="9"/>
      <c r="IRY13" s="9"/>
      <c r="IRZ13" s="9"/>
      <c r="ISA13" s="9"/>
      <c r="ISB13" s="9"/>
      <c r="ISC13" s="9"/>
      <c r="ISD13" s="9"/>
      <c r="ISE13" s="9"/>
      <c r="ISF13" s="9"/>
      <c r="ISG13" s="9"/>
      <c r="ISH13" s="9"/>
      <c r="ISI13" s="9"/>
      <c r="ISJ13" s="9"/>
      <c r="ISK13" s="9"/>
      <c r="ISL13" s="9"/>
      <c r="ISM13" s="9"/>
      <c r="ISN13" s="9"/>
      <c r="ISO13" s="9"/>
      <c r="ISP13" s="9"/>
      <c r="ISQ13" s="9"/>
      <c r="ISR13" s="9"/>
      <c r="ISS13" s="9"/>
      <c r="IST13" s="9"/>
      <c r="ISU13" s="9"/>
      <c r="ISV13" s="9"/>
      <c r="ISW13" s="9"/>
      <c r="ISX13" s="9"/>
      <c r="ISY13" s="9"/>
      <c r="ISZ13" s="9"/>
      <c r="ITA13" s="9"/>
      <c r="ITB13" s="9"/>
      <c r="ITC13" s="9"/>
      <c r="ITD13" s="9"/>
      <c r="ITE13" s="9"/>
      <c r="ITF13" s="9"/>
      <c r="ITG13" s="9"/>
      <c r="ITH13" s="9"/>
      <c r="ITI13" s="9"/>
      <c r="ITJ13" s="9"/>
      <c r="ITK13" s="9"/>
      <c r="ITL13" s="9"/>
      <c r="ITM13" s="9"/>
      <c r="ITN13" s="9"/>
      <c r="ITO13" s="9"/>
      <c r="ITP13" s="9"/>
      <c r="ITQ13" s="9"/>
      <c r="ITR13" s="9"/>
      <c r="ITS13" s="9"/>
      <c r="ITT13" s="9"/>
      <c r="ITU13" s="9"/>
      <c r="ITV13" s="9"/>
      <c r="ITW13" s="9"/>
      <c r="ITX13" s="9"/>
      <c r="ITY13" s="9"/>
      <c r="ITZ13" s="9"/>
      <c r="IUA13" s="9"/>
      <c r="IUB13" s="9"/>
      <c r="IUC13" s="9"/>
      <c r="IUD13" s="9"/>
      <c r="IUE13" s="9"/>
      <c r="IUF13" s="9"/>
      <c r="IUG13" s="9"/>
      <c r="IUH13" s="9"/>
      <c r="IUI13" s="9"/>
      <c r="IUJ13" s="9"/>
      <c r="IUK13" s="9"/>
      <c r="IUL13" s="9"/>
      <c r="IUM13" s="9"/>
      <c r="IUN13" s="9"/>
      <c r="IUO13" s="9"/>
      <c r="IUP13" s="9"/>
      <c r="IUQ13" s="9"/>
      <c r="IUR13" s="9"/>
      <c r="IUS13" s="9"/>
      <c r="IUT13" s="9"/>
      <c r="IUU13" s="9"/>
      <c r="IUV13" s="9"/>
      <c r="IUW13" s="9"/>
      <c r="IUX13" s="9"/>
      <c r="IUY13" s="9"/>
      <c r="IUZ13" s="9"/>
      <c r="IVA13" s="9"/>
      <c r="IVB13" s="9"/>
      <c r="IVC13" s="9"/>
      <c r="IVD13" s="9"/>
      <c r="IVE13" s="9"/>
      <c r="IVF13" s="9"/>
      <c r="IVG13" s="9"/>
      <c r="IVH13" s="9"/>
      <c r="IVI13" s="9"/>
      <c r="IVJ13" s="9"/>
      <c r="IVK13" s="9"/>
      <c r="IVL13" s="9"/>
      <c r="IVM13" s="9"/>
      <c r="IVN13" s="9"/>
      <c r="IVO13" s="9"/>
      <c r="IVP13" s="9"/>
      <c r="IVQ13" s="9"/>
      <c r="IVR13" s="9"/>
      <c r="IVS13" s="9"/>
      <c r="IVT13" s="9"/>
      <c r="IVU13" s="9"/>
      <c r="IVV13" s="9"/>
      <c r="IVW13" s="9"/>
      <c r="IVX13" s="9"/>
      <c r="IVY13" s="9"/>
      <c r="IVZ13" s="9"/>
      <c r="IWA13" s="9"/>
      <c r="IWB13" s="9"/>
      <c r="IWC13" s="9"/>
      <c r="IWD13" s="9"/>
      <c r="IWE13" s="9"/>
      <c r="IWF13" s="9"/>
      <c r="IWG13" s="9"/>
      <c r="IWH13" s="9"/>
      <c r="IWI13" s="9"/>
      <c r="IWJ13" s="9"/>
      <c r="IWK13" s="9"/>
      <c r="IWL13" s="9"/>
      <c r="IWM13" s="9"/>
      <c r="IWN13" s="9"/>
      <c r="IWO13" s="9"/>
      <c r="IWP13" s="9"/>
      <c r="IWQ13" s="9"/>
      <c r="IWR13" s="9"/>
      <c r="IWS13" s="9"/>
      <c r="IWT13" s="9"/>
      <c r="IWU13" s="9"/>
      <c r="IWV13" s="9"/>
      <c r="IWW13" s="9"/>
      <c r="IWX13" s="9"/>
      <c r="IWY13" s="9"/>
      <c r="IWZ13" s="9"/>
      <c r="IXA13" s="9"/>
      <c r="IXB13" s="9"/>
      <c r="IXC13" s="9"/>
      <c r="IXD13" s="9"/>
      <c r="IXE13" s="9"/>
      <c r="IXF13" s="9"/>
      <c r="IXG13" s="9"/>
      <c r="IXH13" s="9"/>
      <c r="IXI13" s="9"/>
      <c r="IXJ13" s="9"/>
      <c r="IXK13" s="9"/>
      <c r="IXL13" s="9"/>
      <c r="IXM13" s="9"/>
      <c r="IXN13" s="9"/>
      <c r="IXO13" s="9"/>
      <c r="IXP13" s="9"/>
      <c r="IXQ13" s="9"/>
      <c r="IXR13" s="9"/>
      <c r="IXS13" s="9"/>
      <c r="IXT13" s="9"/>
      <c r="IXU13" s="9"/>
      <c r="IXV13" s="9"/>
      <c r="IXW13" s="9"/>
      <c r="IXX13" s="9"/>
      <c r="IXY13" s="9"/>
      <c r="IXZ13" s="9"/>
      <c r="IYA13" s="9"/>
      <c r="IYB13" s="9"/>
      <c r="IYC13" s="9"/>
      <c r="IYD13" s="9"/>
      <c r="IYE13" s="9"/>
      <c r="IYF13" s="9"/>
      <c r="IYG13" s="9"/>
      <c r="IYH13" s="9"/>
      <c r="IYI13" s="9"/>
      <c r="IYJ13" s="9"/>
      <c r="IYK13" s="9"/>
      <c r="IYL13" s="9"/>
      <c r="IYM13" s="9"/>
      <c r="IYN13" s="9"/>
      <c r="IYO13" s="9"/>
      <c r="IYP13" s="9"/>
      <c r="IYQ13" s="9"/>
      <c r="IYR13" s="9"/>
      <c r="IYS13" s="9"/>
      <c r="IYT13" s="9"/>
      <c r="IYU13" s="9"/>
      <c r="IYV13" s="9"/>
      <c r="IYW13" s="9"/>
      <c r="IYX13" s="9"/>
      <c r="IYY13" s="9"/>
      <c r="IYZ13" s="9"/>
      <c r="IZA13" s="9"/>
      <c r="IZB13" s="9"/>
      <c r="IZC13" s="9"/>
      <c r="IZD13" s="9"/>
      <c r="IZE13" s="9"/>
      <c r="IZF13" s="9"/>
      <c r="IZG13" s="9"/>
      <c r="IZH13" s="9"/>
      <c r="IZI13" s="9"/>
      <c r="IZJ13" s="9"/>
      <c r="IZK13" s="9"/>
      <c r="IZL13" s="9"/>
      <c r="IZM13" s="9"/>
      <c r="IZN13" s="9"/>
      <c r="IZO13" s="9"/>
      <c r="IZP13" s="9"/>
      <c r="IZQ13" s="9"/>
      <c r="IZR13" s="9"/>
      <c r="IZS13" s="9"/>
      <c r="IZT13" s="9"/>
      <c r="IZU13" s="9"/>
      <c r="IZV13" s="9"/>
      <c r="IZW13" s="9"/>
      <c r="IZX13" s="9"/>
      <c r="IZY13" s="9"/>
      <c r="IZZ13" s="9"/>
      <c r="JAA13" s="9"/>
      <c r="JAB13" s="9"/>
      <c r="JAC13" s="9"/>
      <c r="JAD13" s="9"/>
      <c r="JAE13" s="9"/>
      <c r="JAF13" s="9"/>
      <c r="JAG13" s="9"/>
      <c r="JAH13" s="9"/>
      <c r="JAI13" s="9"/>
      <c r="JAJ13" s="9"/>
      <c r="JAK13" s="9"/>
      <c r="JAL13" s="9"/>
      <c r="JAM13" s="9"/>
      <c r="JAN13" s="9"/>
      <c r="JAO13" s="9"/>
      <c r="JAP13" s="9"/>
      <c r="JAQ13" s="9"/>
      <c r="JAR13" s="9"/>
      <c r="JAS13" s="9"/>
      <c r="JAT13" s="9"/>
      <c r="JAU13" s="9"/>
      <c r="JAV13" s="9"/>
      <c r="JAW13" s="9"/>
      <c r="JAX13" s="9"/>
      <c r="JAY13" s="9"/>
      <c r="JAZ13" s="9"/>
      <c r="JBA13" s="9"/>
      <c r="JBB13" s="9"/>
      <c r="JBC13" s="9"/>
      <c r="JBD13" s="9"/>
      <c r="JBE13" s="9"/>
      <c r="JBF13" s="9"/>
      <c r="JBG13" s="9"/>
      <c r="JBH13" s="9"/>
      <c r="JBI13" s="9"/>
      <c r="JBJ13" s="9"/>
      <c r="JBK13" s="9"/>
      <c r="JBL13" s="9"/>
      <c r="JBM13" s="9"/>
      <c r="JBN13" s="9"/>
      <c r="JBO13" s="9"/>
      <c r="JBP13" s="9"/>
      <c r="JBQ13" s="9"/>
      <c r="JBR13" s="9"/>
      <c r="JBS13" s="9"/>
      <c r="JBT13" s="9"/>
      <c r="JBU13" s="9"/>
      <c r="JBV13" s="9"/>
      <c r="JBW13" s="9"/>
      <c r="JBX13" s="9"/>
      <c r="JBY13" s="9"/>
      <c r="JBZ13" s="9"/>
      <c r="JCA13" s="9"/>
      <c r="JCB13" s="9"/>
      <c r="JCC13" s="9"/>
      <c r="JCD13" s="9"/>
      <c r="JCE13" s="9"/>
      <c r="JCF13" s="9"/>
      <c r="JCG13" s="9"/>
      <c r="JCH13" s="9"/>
      <c r="JCI13" s="9"/>
      <c r="JCJ13" s="9"/>
      <c r="JCK13" s="9"/>
      <c r="JCL13" s="9"/>
      <c r="JCM13" s="9"/>
      <c r="JCN13" s="9"/>
      <c r="JCO13" s="9"/>
      <c r="JCP13" s="9"/>
      <c r="JCQ13" s="9"/>
      <c r="JCR13" s="9"/>
      <c r="JCS13" s="9"/>
      <c r="JCT13" s="9"/>
      <c r="JCU13" s="9"/>
      <c r="JCV13" s="9"/>
      <c r="JCW13" s="9"/>
      <c r="JCX13" s="9"/>
      <c r="JCY13" s="9"/>
      <c r="JCZ13" s="9"/>
      <c r="JDA13" s="9"/>
      <c r="JDB13" s="9"/>
      <c r="JDC13" s="9"/>
      <c r="JDD13" s="9"/>
      <c r="JDE13" s="9"/>
      <c r="JDF13" s="9"/>
      <c r="JDG13" s="9"/>
      <c r="JDH13" s="9"/>
      <c r="JDI13" s="9"/>
      <c r="JDJ13" s="9"/>
      <c r="JDK13" s="9"/>
      <c r="JDL13" s="9"/>
      <c r="JDM13" s="9"/>
      <c r="JDN13" s="9"/>
      <c r="JDO13" s="9"/>
      <c r="JDP13" s="9"/>
      <c r="JDQ13" s="9"/>
      <c r="JDR13" s="9"/>
      <c r="JDS13" s="9"/>
      <c r="JDT13" s="9"/>
      <c r="JDU13" s="9"/>
      <c r="JDV13" s="9"/>
      <c r="JDW13" s="9"/>
      <c r="JDX13" s="9"/>
      <c r="JDY13" s="9"/>
      <c r="JDZ13" s="9"/>
      <c r="JEA13" s="9"/>
      <c r="JEB13" s="9"/>
      <c r="JEC13" s="9"/>
      <c r="JED13" s="9"/>
      <c r="JEE13" s="9"/>
      <c r="JEF13" s="9"/>
      <c r="JEG13" s="9"/>
      <c r="JEH13" s="9"/>
      <c r="JEI13" s="9"/>
      <c r="JEJ13" s="9"/>
      <c r="JEK13" s="9"/>
      <c r="JEL13" s="9"/>
      <c r="JEM13" s="9"/>
      <c r="JEN13" s="9"/>
      <c r="JEO13" s="9"/>
      <c r="JEP13" s="9"/>
      <c r="JEQ13" s="9"/>
      <c r="JER13" s="9"/>
      <c r="JES13" s="9"/>
      <c r="JET13" s="9"/>
      <c r="JEU13" s="9"/>
      <c r="JEV13" s="9"/>
      <c r="JEW13" s="9"/>
      <c r="JEX13" s="9"/>
      <c r="JEY13" s="9"/>
      <c r="JEZ13" s="9"/>
      <c r="JFA13" s="9"/>
      <c r="JFB13" s="9"/>
      <c r="JFC13" s="9"/>
      <c r="JFD13" s="9"/>
      <c r="JFE13" s="9"/>
      <c r="JFF13" s="9"/>
      <c r="JFG13" s="9"/>
      <c r="JFH13" s="9"/>
      <c r="JFI13" s="9"/>
      <c r="JFJ13" s="9"/>
      <c r="JFK13" s="9"/>
      <c r="JFL13" s="9"/>
      <c r="JFM13" s="9"/>
      <c r="JFN13" s="9"/>
      <c r="JFO13" s="9"/>
      <c r="JFP13" s="9"/>
      <c r="JFQ13" s="9"/>
      <c r="JFR13" s="9"/>
      <c r="JFS13" s="9"/>
      <c r="JFT13" s="9"/>
      <c r="JFU13" s="9"/>
      <c r="JFV13" s="9"/>
      <c r="JFW13" s="9"/>
      <c r="JFX13" s="9"/>
      <c r="JFY13" s="9"/>
      <c r="JFZ13" s="9"/>
      <c r="JGA13" s="9"/>
      <c r="JGB13" s="9"/>
      <c r="JGC13" s="9"/>
      <c r="JGD13" s="9"/>
      <c r="JGE13" s="9"/>
      <c r="JGF13" s="9"/>
      <c r="JGG13" s="9"/>
      <c r="JGH13" s="9"/>
      <c r="JGI13" s="9"/>
      <c r="JGJ13" s="9"/>
      <c r="JGK13" s="9"/>
      <c r="JGL13" s="9"/>
      <c r="JGM13" s="9"/>
      <c r="JGN13" s="9"/>
      <c r="JGO13" s="9"/>
      <c r="JGP13" s="9"/>
      <c r="JGQ13" s="9"/>
      <c r="JGR13" s="9"/>
      <c r="JGS13" s="9"/>
      <c r="JGT13" s="9"/>
      <c r="JGU13" s="9"/>
      <c r="JGV13" s="9"/>
      <c r="JGW13" s="9"/>
      <c r="JGX13" s="9"/>
      <c r="JGY13" s="9"/>
      <c r="JGZ13" s="9"/>
      <c r="JHA13" s="9"/>
      <c r="JHB13" s="9"/>
      <c r="JHC13" s="9"/>
      <c r="JHD13" s="9"/>
      <c r="JHE13" s="9"/>
      <c r="JHF13" s="9"/>
      <c r="JHG13" s="9"/>
      <c r="JHH13" s="9"/>
      <c r="JHI13" s="9"/>
      <c r="JHJ13" s="9"/>
      <c r="JHK13" s="9"/>
      <c r="JHL13" s="9"/>
      <c r="JHM13" s="9"/>
      <c r="JHN13" s="9"/>
      <c r="JHO13" s="9"/>
      <c r="JHP13" s="9"/>
      <c r="JHQ13" s="9"/>
      <c r="JHR13" s="9"/>
      <c r="JHS13" s="9"/>
      <c r="JHT13" s="9"/>
      <c r="JHU13" s="9"/>
      <c r="JHV13" s="9"/>
      <c r="JHW13" s="9"/>
      <c r="JHX13" s="9"/>
      <c r="JHY13" s="9"/>
      <c r="JHZ13" s="9"/>
      <c r="JIA13" s="9"/>
      <c r="JIB13" s="9"/>
      <c r="JIC13" s="9"/>
      <c r="JID13" s="9"/>
      <c r="JIE13" s="9"/>
      <c r="JIF13" s="9"/>
      <c r="JIG13" s="9"/>
      <c r="JIH13" s="9"/>
      <c r="JII13" s="9"/>
      <c r="JIJ13" s="9"/>
      <c r="JIK13" s="9"/>
      <c r="JIL13" s="9"/>
      <c r="JIM13" s="9"/>
      <c r="JIN13" s="9"/>
      <c r="JIO13" s="9"/>
      <c r="JIP13" s="9"/>
      <c r="JIQ13" s="9"/>
      <c r="JIR13" s="9"/>
      <c r="JIS13" s="9"/>
      <c r="JIT13" s="9"/>
      <c r="JIU13" s="9"/>
      <c r="JIV13" s="9"/>
      <c r="JIW13" s="9"/>
      <c r="JIX13" s="9"/>
      <c r="JIY13" s="9"/>
      <c r="JIZ13" s="9"/>
      <c r="JJA13" s="9"/>
      <c r="JJB13" s="9"/>
      <c r="JJC13" s="9"/>
      <c r="JJD13" s="9"/>
      <c r="JJE13" s="9"/>
      <c r="JJF13" s="9"/>
      <c r="JJG13" s="9"/>
      <c r="JJH13" s="9"/>
      <c r="JJI13" s="9"/>
      <c r="JJJ13" s="9"/>
      <c r="JJK13" s="9"/>
      <c r="JJL13" s="9"/>
      <c r="JJM13" s="9"/>
      <c r="JJN13" s="9"/>
      <c r="JJO13" s="9"/>
      <c r="JJP13" s="9"/>
      <c r="JJQ13" s="9"/>
      <c r="JJR13" s="9"/>
      <c r="JJS13" s="9"/>
      <c r="JJT13" s="9"/>
      <c r="JJU13" s="9"/>
      <c r="JJV13" s="9"/>
      <c r="JJW13" s="9"/>
      <c r="JJX13" s="9"/>
      <c r="JJY13" s="9"/>
      <c r="JJZ13" s="9"/>
      <c r="JKA13" s="9"/>
      <c r="JKB13" s="9"/>
      <c r="JKC13" s="9"/>
      <c r="JKD13" s="9"/>
      <c r="JKE13" s="9"/>
      <c r="JKF13" s="9"/>
      <c r="JKG13" s="9"/>
      <c r="JKH13" s="9"/>
      <c r="JKI13" s="9"/>
      <c r="JKJ13" s="9"/>
      <c r="JKK13" s="9"/>
      <c r="JKL13" s="9"/>
      <c r="JKM13" s="9"/>
      <c r="JKN13" s="9"/>
      <c r="JKO13" s="9"/>
      <c r="JKP13" s="9"/>
      <c r="JKQ13" s="9"/>
      <c r="JKR13" s="9"/>
      <c r="JKS13" s="9"/>
      <c r="JKT13" s="9"/>
      <c r="JKU13" s="9"/>
      <c r="JKV13" s="9"/>
      <c r="JKW13" s="9"/>
      <c r="JKX13" s="9"/>
      <c r="JKY13" s="9"/>
      <c r="JKZ13" s="9"/>
      <c r="JLA13" s="9"/>
      <c r="JLB13" s="9"/>
      <c r="JLC13" s="9"/>
      <c r="JLD13" s="9"/>
      <c r="JLE13" s="9"/>
      <c r="JLF13" s="9"/>
      <c r="JLG13" s="9"/>
      <c r="JLH13" s="9"/>
      <c r="JLI13" s="9"/>
      <c r="JLJ13" s="9"/>
      <c r="JLK13" s="9"/>
      <c r="JLL13" s="9"/>
      <c r="JLM13" s="9"/>
      <c r="JLN13" s="9"/>
      <c r="JLO13" s="9"/>
      <c r="JLP13" s="9"/>
      <c r="JLQ13" s="9"/>
      <c r="JLR13" s="9"/>
      <c r="JLS13" s="9"/>
      <c r="JLT13" s="9"/>
      <c r="JLU13" s="9"/>
      <c r="JLV13" s="9"/>
      <c r="JLW13" s="9"/>
      <c r="JLX13" s="9"/>
      <c r="JLY13" s="9"/>
      <c r="JLZ13" s="9"/>
      <c r="JMA13" s="9"/>
      <c r="JMB13" s="9"/>
      <c r="JMC13" s="9"/>
      <c r="JMD13" s="9"/>
      <c r="JME13" s="9"/>
      <c r="JMF13" s="9"/>
      <c r="JMG13" s="9"/>
      <c r="JMH13" s="9"/>
      <c r="JMI13" s="9"/>
      <c r="JMJ13" s="9"/>
      <c r="JMK13" s="9"/>
      <c r="JML13" s="9"/>
      <c r="JMM13" s="9"/>
      <c r="JMN13" s="9"/>
      <c r="JMO13" s="9"/>
      <c r="JMP13" s="9"/>
      <c r="JMQ13" s="9"/>
      <c r="JMR13" s="9"/>
      <c r="JMS13" s="9"/>
      <c r="JMT13" s="9"/>
      <c r="JMU13" s="9"/>
      <c r="JMV13" s="9"/>
      <c r="JMW13" s="9"/>
      <c r="JMX13" s="9"/>
      <c r="JMY13" s="9"/>
      <c r="JMZ13" s="9"/>
      <c r="JNA13" s="9"/>
      <c r="JNB13" s="9"/>
      <c r="JNC13" s="9"/>
      <c r="JND13" s="9"/>
      <c r="JNE13" s="9"/>
      <c r="JNF13" s="9"/>
      <c r="JNG13" s="9"/>
      <c r="JNH13" s="9"/>
      <c r="JNI13" s="9"/>
      <c r="JNJ13" s="9"/>
      <c r="JNK13" s="9"/>
      <c r="JNL13" s="9"/>
      <c r="JNM13" s="9"/>
      <c r="JNN13" s="9"/>
      <c r="JNO13" s="9"/>
      <c r="JNP13" s="9"/>
      <c r="JNQ13" s="9"/>
      <c r="JNR13" s="9"/>
      <c r="JNS13" s="9"/>
      <c r="JNT13" s="9"/>
      <c r="JNU13" s="9"/>
      <c r="JNV13" s="9"/>
      <c r="JNW13" s="9"/>
      <c r="JNX13" s="9"/>
      <c r="JNY13" s="9"/>
      <c r="JNZ13" s="9"/>
      <c r="JOA13" s="9"/>
      <c r="JOB13" s="9"/>
      <c r="JOC13" s="9"/>
      <c r="JOD13" s="9"/>
      <c r="JOE13" s="9"/>
      <c r="JOF13" s="9"/>
      <c r="JOG13" s="9"/>
      <c r="JOH13" s="9"/>
      <c r="JOI13" s="9"/>
      <c r="JOJ13" s="9"/>
      <c r="JOK13" s="9"/>
      <c r="JOL13" s="9"/>
      <c r="JOM13" s="9"/>
      <c r="JON13" s="9"/>
      <c r="JOO13" s="9"/>
      <c r="JOP13" s="9"/>
      <c r="JOQ13" s="9"/>
      <c r="JOR13" s="9"/>
      <c r="JOS13" s="9"/>
      <c r="JOT13" s="9"/>
      <c r="JOU13" s="9"/>
      <c r="JOV13" s="9"/>
      <c r="JOW13" s="9"/>
      <c r="JOX13" s="9"/>
      <c r="JOY13" s="9"/>
      <c r="JOZ13" s="9"/>
      <c r="JPA13" s="9"/>
      <c r="JPB13" s="9"/>
      <c r="JPC13" s="9"/>
      <c r="JPD13" s="9"/>
      <c r="JPE13" s="9"/>
      <c r="JPF13" s="9"/>
      <c r="JPG13" s="9"/>
      <c r="JPH13" s="9"/>
      <c r="JPI13" s="9"/>
      <c r="JPJ13" s="9"/>
      <c r="JPK13" s="9"/>
      <c r="JPL13" s="9"/>
      <c r="JPM13" s="9"/>
      <c r="JPN13" s="9"/>
      <c r="JPO13" s="9"/>
      <c r="JPP13" s="9"/>
      <c r="JPQ13" s="9"/>
      <c r="JPR13" s="9"/>
      <c r="JPS13" s="9"/>
      <c r="JPT13" s="9"/>
      <c r="JPU13" s="9"/>
      <c r="JPV13" s="9"/>
      <c r="JPW13" s="9"/>
      <c r="JPX13" s="9"/>
      <c r="JPY13" s="9"/>
      <c r="JPZ13" s="9"/>
      <c r="JQA13" s="9"/>
      <c r="JQB13" s="9"/>
      <c r="JQC13" s="9"/>
      <c r="JQD13" s="9"/>
      <c r="JQE13" s="9"/>
      <c r="JQF13" s="9"/>
      <c r="JQG13" s="9"/>
      <c r="JQH13" s="9"/>
      <c r="JQI13" s="9"/>
      <c r="JQJ13" s="9"/>
      <c r="JQK13" s="9"/>
      <c r="JQL13" s="9"/>
      <c r="JQM13" s="9"/>
      <c r="JQN13" s="9"/>
      <c r="JQO13" s="9"/>
      <c r="JQP13" s="9"/>
      <c r="JQQ13" s="9"/>
      <c r="JQR13" s="9"/>
      <c r="JQS13" s="9"/>
      <c r="JQT13" s="9"/>
      <c r="JQU13" s="9"/>
      <c r="JQV13" s="9"/>
      <c r="JQW13" s="9"/>
      <c r="JQX13" s="9"/>
      <c r="JQY13" s="9"/>
      <c r="JQZ13" s="9"/>
      <c r="JRA13" s="9"/>
      <c r="JRB13" s="9"/>
      <c r="JRC13" s="9"/>
      <c r="JRD13" s="9"/>
      <c r="JRE13" s="9"/>
      <c r="JRF13" s="9"/>
      <c r="JRG13" s="9"/>
      <c r="JRH13" s="9"/>
      <c r="JRI13" s="9"/>
      <c r="JRJ13" s="9"/>
      <c r="JRK13" s="9"/>
      <c r="JRL13" s="9"/>
      <c r="JRM13" s="9"/>
      <c r="JRN13" s="9"/>
      <c r="JRO13" s="9"/>
      <c r="JRP13" s="9"/>
      <c r="JRQ13" s="9"/>
      <c r="JRR13" s="9"/>
      <c r="JRS13" s="9"/>
      <c r="JRT13" s="9"/>
      <c r="JRU13" s="9"/>
      <c r="JRV13" s="9"/>
      <c r="JRW13" s="9"/>
      <c r="JRX13" s="9"/>
      <c r="JRY13" s="9"/>
      <c r="JRZ13" s="9"/>
      <c r="JSA13" s="9"/>
      <c r="JSB13" s="9"/>
      <c r="JSC13" s="9"/>
      <c r="JSD13" s="9"/>
      <c r="JSE13" s="9"/>
      <c r="JSF13" s="9"/>
      <c r="JSG13" s="9"/>
      <c r="JSH13" s="9"/>
      <c r="JSI13" s="9"/>
      <c r="JSJ13" s="9"/>
      <c r="JSK13" s="9"/>
      <c r="JSL13" s="9"/>
      <c r="JSM13" s="9"/>
      <c r="JSN13" s="9"/>
      <c r="JSO13" s="9"/>
      <c r="JSP13" s="9"/>
      <c r="JSQ13" s="9"/>
      <c r="JSR13" s="9"/>
      <c r="JSS13" s="9"/>
      <c r="JST13" s="9"/>
      <c r="JSU13" s="9"/>
      <c r="JSV13" s="9"/>
      <c r="JSW13" s="9"/>
      <c r="JSX13" s="9"/>
      <c r="JSY13" s="9"/>
      <c r="JSZ13" s="9"/>
      <c r="JTA13" s="9"/>
      <c r="JTB13" s="9"/>
      <c r="JTC13" s="9"/>
      <c r="JTD13" s="9"/>
      <c r="JTE13" s="9"/>
      <c r="JTF13" s="9"/>
      <c r="JTG13" s="9"/>
      <c r="JTH13" s="9"/>
      <c r="JTI13" s="9"/>
      <c r="JTJ13" s="9"/>
      <c r="JTK13" s="9"/>
      <c r="JTL13" s="9"/>
      <c r="JTM13" s="9"/>
      <c r="JTN13" s="9"/>
      <c r="JTO13" s="9"/>
      <c r="JTP13" s="9"/>
      <c r="JTQ13" s="9"/>
      <c r="JTR13" s="9"/>
      <c r="JTS13" s="9"/>
      <c r="JTT13" s="9"/>
      <c r="JTU13" s="9"/>
      <c r="JTV13" s="9"/>
      <c r="JTW13" s="9"/>
      <c r="JTX13" s="9"/>
      <c r="JTY13" s="9"/>
      <c r="JTZ13" s="9"/>
      <c r="JUA13" s="9"/>
      <c r="JUB13" s="9"/>
      <c r="JUC13" s="9"/>
      <c r="JUD13" s="9"/>
      <c r="JUE13" s="9"/>
      <c r="JUF13" s="9"/>
      <c r="JUG13" s="9"/>
      <c r="JUH13" s="9"/>
      <c r="JUI13" s="9"/>
      <c r="JUJ13" s="9"/>
      <c r="JUK13" s="9"/>
      <c r="JUL13" s="9"/>
      <c r="JUM13" s="9"/>
      <c r="JUN13" s="9"/>
      <c r="JUO13" s="9"/>
    </row>
    <row r="14" spans="1:7321" s="573" customFormat="1" ht="15.75" customHeight="1" thickBot="1" x14ac:dyDescent="0.4">
      <c r="A14" s="180" t="s">
        <v>40</v>
      </c>
      <c r="B14" s="181" t="s">
        <v>29</v>
      </c>
      <c r="C14" s="180" t="s">
        <v>41</v>
      </c>
      <c r="D14" s="182"/>
      <c r="E14" s="183"/>
      <c r="F14" s="182">
        <v>8</v>
      </c>
      <c r="G14" s="183">
        <v>180</v>
      </c>
      <c r="H14" s="182">
        <v>6</v>
      </c>
      <c r="I14" s="184" t="s">
        <v>31</v>
      </c>
      <c r="J14" s="185"/>
      <c r="K14" s="183"/>
      <c r="L14" s="182"/>
      <c r="M14" s="183"/>
      <c r="N14" s="182"/>
      <c r="O14" s="186"/>
      <c r="P14" s="182"/>
      <c r="Q14" s="183"/>
      <c r="R14" s="182"/>
      <c r="S14" s="183"/>
      <c r="T14" s="182"/>
      <c r="U14" s="184"/>
      <c r="V14" s="185"/>
      <c r="W14" s="183"/>
      <c r="X14" s="182"/>
      <c r="Y14" s="183"/>
      <c r="Z14" s="182"/>
      <c r="AA14" s="186"/>
      <c r="AB14" s="182"/>
      <c r="AC14" s="183"/>
      <c r="AD14" s="182"/>
      <c r="AE14" s="183"/>
      <c r="AF14" s="182"/>
      <c r="AG14" s="184"/>
      <c r="AH14" s="185"/>
      <c r="AI14" s="183"/>
      <c r="AJ14" s="182"/>
      <c r="AK14" s="183"/>
      <c r="AL14" s="182"/>
      <c r="AM14" s="186"/>
      <c r="AN14" s="185"/>
      <c r="AO14" s="183"/>
      <c r="AP14" s="187"/>
      <c r="AQ14" s="183"/>
      <c r="AR14" s="187"/>
      <c r="AS14" s="188"/>
      <c r="AT14" s="182"/>
      <c r="AU14" s="183"/>
      <c r="AV14" s="182"/>
      <c r="AW14" s="183"/>
      <c r="AX14" s="182"/>
      <c r="AY14" s="182"/>
      <c r="AZ14" s="189" t="str">
        <f t="shared" si="15"/>
        <v/>
      </c>
      <c r="BA14" s="190" t="str">
        <f t="shared" si="16"/>
        <v/>
      </c>
      <c r="BB14" s="190">
        <f t="shared" si="17"/>
        <v>8</v>
      </c>
      <c r="BC14" s="190">
        <v>180</v>
      </c>
      <c r="BD14" s="190">
        <f t="shared" si="18"/>
        <v>6</v>
      </c>
      <c r="BE14" s="191">
        <f t="shared" si="19"/>
        <v>8</v>
      </c>
      <c r="BF14" s="211" t="s">
        <v>32</v>
      </c>
      <c r="BG14" s="576" t="s">
        <v>33</v>
      </c>
    </row>
    <row r="15" spans="1:7321" s="573" customFormat="1" ht="15.75" customHeight="1" thickTop="1" thickBot="1" x14ac:dyDescent="0.4">
      <c r="A15" s="226" t="s">
        <v>417</v>
      </c>
      <c r="B15" s="227" t="s">
        <v>29</v>
      </c>
      <c r="C15" s="226" t="s">
        <v>42</v>
      </c>
      <c r="D15" s="228"/>
      <c r="E15" s="229" t="str">
        <f>IF(D15*14=0,"",D15*14)</f>
        <v/>
      </c>
      <c r="F15" s="228"/>
      <c r="G15" s="229"/>
      <c r="H15" s="228"/>
      <c r="I15" s="202"/>
      <c r="J15" s="230">
        <v>5</v>
      </c>
      <c r="K15" s="231">
        <f t="shared" si="1"/>
        <v>70</v>
      </c>
      <c r="L15" s="228">
        <v>1</v>
      </c>
      <c r="M15" s="231">
        <f t="shared" si="2"/>
        <v>14</v>
      </c>
      <c r="N15" s="228">
        <v>6</v>
      </c>
      <c r="O15" s="232" t="s">
        <v>43</v>
      </c>
      <c r="P15" s="228"/>
      <c r="Q15" s="231" t="str">
        <f t="shared" si="3"/>
        <v/>
      </c>
      <c r="R15" s="228"/>
      <c r="S15" s="231" t="str">
        <f t="shared" si="4"/>
        <v/>
      </c>
      <c r="T15" s="228"/>
      <c r="U15" s="202"/>
      <c r="V15" s="230"/>
      <c r="W15" s="231" t="str">
        <f>IF(V15*14=0,"",V15*14)</f>
        <v/>
      </c>
      <c r="X15" s="228"/>
      <c r="Y15" s="231" t="str">
        <f t="shared" si="6"/>
        <v/>
      </c>
      <c r="Z15" s="228"/>
      <c r="AA15" s="232"/>
      <c r="AB15" s="228"/>
      <c r="AC15" s="231" t="str">
        <f t="shared" si="7"/>
        <v/>
      </c>
      <c r="AD15" s="228"/>
      <c r="AE15" s="231" t="str">
        <f t="shared" si="8"/>
        <v/>
      </c>
      <c r="AF15" s="228"/>
      <c r="AG15" s="202"/>
      <c r="AH15" s="230"/>
      <c r="AI15" s="231" t="str">
        <f t="shared" si="9"/>
        <v/>
      </c>
      <c r="AJ15" s="228"/>
      <c r="AK15" s="231" t="str">
        <f t="shared" si="10"/>
        <v/>
      </c>
      <c r="AL15" s="228"/>
      <c r="AM15" s="232"/>
      <c r="AN15" s="230"/>
      <c r="AO15" s="231" t="str">
        <f t="shared" si="11"/>
        <v/>
      </c>
      <c r="AP15" s="233"/>
      <c r="AQ15" s="231" t="str">
        <f t="shared" si="12"/>
        <v/>
      </c>
      <c r="AR15" s="233"/>
      <c r="AS15" s="177"/>
      <c r="AT15" s="228"/>
      <c r="AU15" s="231" t="str">
        <f t="shared" si="13"/>
        <v/>
      </c>
      <c r="AV15" s="228"/>
      <c r="AW15" s="231" t="str">
        <f t="shared" si="14"/>
        <v/>
      </c>
      <c r="AX15" s="228"/>
      <c r="AY15" s="228"/>
      <c r="AZ15" s="178">
        <f>IF(D15+J15+P15+V15+AB15+AH15+AN15+AT15=0,"",D15+J15+P15+V15+AB15+AH15+AN15+AT15)</f>
        <v>5</v>
      </c>
      <c r="BA15" s="234">
        <f t="shared" si="16"/>
        <v>70</v>
      </c>
      <c r="BB15" s="234">
        <f>IF(F15+L15+R15+X15+AD15+AJ15+AP15+AV15=0,"",F15+L15+R15+X15+AD15+AJ15+AP15+AV15)</f>
        <v>1</v>
      </c>
      <c r="BC15" s="234">
        <f>IF((L15+F15+R15+X15+AD15+AJ15+AP15+AV15)*14=0,"",(L15+F15+R15+X15+AD15+AJ15+AP15+AV15)*14)</f>
        <v>14</v>
      </c>
      <c r="BD15" s="234">
        <f t="shared" si="18"/>
        <v>6</v>
      </c>
      <c r="BE15" s="179">
        <f t="shared" ref="BE15:BE19" si="21">IF(D15+F15+L15+J15+P15+R15+V15+X15+AB15+AD15+AH15+AJ15+AN15+AP15+AT15+AV15=0,"",D15+F15+L15+J15+P15+R15+V15+X15+AB15+AD15+AH15+AJ15+AN15+AP15+AT15+AV15)</f>
        <v>6</v>
      </c>
      <c r="BF15" s="235" t="s">
        <v>418</v>
      </c>
      <c r="BG15" s="577" t="s">
        <v>419</v>
      </c>
    </row>
    <row r="16" spans="1:7321" s="573" customFormat="1" ht="15.75" customHeight="1" thickBot="1" x14ac:dyDescent="0.4">
      <c r="A16" s="159" t="s">
        <v>46</v>
      </c>
      <c r="B16" s="125" t="s">
        <v>29</v>
      </c>
      <c r="C16" s="159" t="s">
        <v>47</v>
      </c>
      <c r="D16" s="170"/>
      <c r="E16" s="236" t="str">
        <f t="shared" ref="E16:E18" si="22">IF(D16*14=0,"",D16*14)</f>
        <v/>
      </c>
      <c r="F16" s="170"/>
      <c r="G16" s="236" t="str">
        <f t="shared" ref="G16:G18" si="23">IF(F16*14=0,"",F16*14)</f>
        <v/>
      </c>
      <c r="H16" s="170"/>
      <c r="I16" s="171"/>
      <c r="J16" s="201">
        <v>2</v>
      </c>
      <c r="K16" s="200">
        <f t="shared" si="1"/>
        <v>28</v>
      </c>
      <c r="L16" s="170">
        <v>4</v>
      </c>
      <c r="M16" s="200">
        <f t="shared" ref="M16:M20" si="24">IF(L16*14=0,"",L16*14)</f>
        <v>56</v>
      </c>
      <c r="N16" s="170">
        <v>6</v>
      </c>
      <c r="O16" s="139" t="s">
        <v>31</v>
      </c>
      <c r="P16" s="170"/>
      <c r="Q16" s="200"/>
      <c r="R16" s="170"/>
      <c r="S16" s="200"/>
      <c r="T16" s="170"/>
      <c r="U16" s="171"/>
      <c r="V16" s="201"/>
      <c r="W16" s="200"/>
      <c r="X16" s="170"/>
      <c r="Y16" s="200"/>
      <c r="Z16" s="170"/>
      <c r="AA16" s="139"/>
      <c r="AB16" s="170"/>
      <c r="AC16" s="200"/>
      <c r="AD16" s="170"/>
      <c r="AE16" s="200"/>
      <c r="AF16" s="170"/>
      <c r="AG16" s="171"/>
      <c r="AH16" s="201"/>
      <c r="AI16" s="200"/>
      <c r="AJ16" s="170"/>
      <c r="AK16" s="200"/>
      <c r="AL16" s="170"/>
      <c r="AM16" s="139"/>
      <c r="AN16" s="201"/>
      <c r="AO16" s="200"/>
      <c r="AP16" s="224"/>
      <c r="AQ16" s="200"/>
      <c r="AR16" s="224"/>
      <c r="AS16" s="203"/>
      <c r="AT16" s="170"/>
      <c r="AU16" s="200"/>
      <c r="AV16" s="170"/>
      <c r="AW16" s="200"/>
      <c r="AX16" s="170"/>
      <c r="AY16" s="170"/>
      <c r="AZ16" s="219">
        <f t="shared" ref="AZ16:AZ17" si="25">IF(D16+J16+P16+V16+AB16+AH16+AN16+AT16=0,"",D16+J16+P16+V16+AB16+AH16+AN16+AT16)</f>
        <v>2</v>
      </c>
      <c r="BA16" s="220">
        <f t="shared" si="16"/>
        <v>28</v>
      </c>
      <c r="BB16" s="220">
        <f t="shared" ref="BB16:BB17" si="26">IF(F16+L16+R16+X16+AD16+AJ16+AP16+AV16=0,"",F16+L16+R16+X16+AD16+AJ16+AP16+AV16)</f>
        <v>4</v>
      </c>
      <c r="BC16" s="220">
        <f t="shared" ref="BC16:BC17" si="27">IF((L16+F16+R16+X16+AD16+AJ16+AP16+AV16)*14=0,"",(L16+F16+R16+X16+AD16+AJ16+AP16+AV16)*14)</f>
        <v>56</v>
      </c>
      <c r="BD16" s="220">
        <f t="shared" si="18"/>
        <v>6</v>
      </c>
      <c r="BE16" s="221">
        <f t="shared" si="21"/>
        <v>6</v>
      </c>
      <c r="BF16" s="225" t="s">
        <v>48</v>
      </c>
      <c r="BG16" s="578" t="s">
        <v>49</v>
      </c>
    </row>
    <row r="17" spans="1:59" s="573" customFormat="1" ht="15.75" customHeight="1" thickBot="1" x14ac:dyDescent="0.4">
      <c r="A17" s="180" t="s">
        <v>50</v>
      </c>
      <c r="B17" s="181" t="s">
        <v>29</v>
      </c>
      <c r="C17" s="180" t="s">
        <v>51</v>
      </c>
      <c r="D17" s="182"/>
      <c r="E17" s="193" t="str">
        <f t="shared" si="22"/>
        <v/>
      </c>
      <c r="F17" s="182"/>
      <c r="G17" s="193" t="str">
        <f t="shared" si="23"/>
        <v/>
      </c>
      <c r="H17" s="182"/>
      <c r="I17" s="184"/>
      <c r="J17" s="185">
        <v>2</v>
      </c>
      <c r="K17" s="183">
        <f t="shared" si="1"/>
        <v>28</v>
      </c>
      <c r="L17" s="182">
        <v>2</v>
      </c>
      <c r="M17" s="183">
        <f t="shared" si="24"/>
        <v>28</v>
      </c>
      <c r="N17" s="182">
        <v>5</v>
      </c>
      <c r="O17" s="186" t="s">
        <v>43</v>
      </c>
      <c r="P17" s="182"/>
      <c r="Q17" s="183"/>
      <c r="R17" s="182"/>
      <c r="S17" s="183"/>
      <c r="T17" s="182"/>
      <c r="U17" s="184"/>
      <c r="V17" s="185"/>
      <c r="W17" s="183"/>
      <c r="X17" s="182"/>
      <c r="Y17" s="183"/>
      <c r="Z17" s="182"/>
      <c r="AA17" s="186"/>
      <c r="AB17" s="182"/>
      <c r="AC17" s="183"/>
      <c r="AD17" s="182"/>
      <c r="AE17" s="183"/>
      <c r="AF17" s="182"/>
      <c r="AG17" s="184"/>
      <c r="AH17" s="185"/>
      <c r="AI17" s="183"/>
      <c r="AJ17" s="182"/>
      <c r="AK17" s="183"/>
      <c r="AL17" s="182"/>
      <c r="AM17" s="186"/>
      <c r="AN17" s="185"/>
      <c r="AO17" s="183"/>
      <c r="AP17" s="187"/>
      <c r="AQ17" s="183"/>
      <c r="AR17" s="187"/>
      <c r="AS17" s="188"/>
      <c r="AT17" s="182"/>
      <c r="AU17" s="183"/>
      <c r="AV17" s="182"/>
      <c r="AW17" s="183"/>
      <c r="AX17" s="182"/>
      <c r="AY17" s="182"/>
      <c r="AZ17" s="189">
        <f t="shared" si="25"/>
        <v>2</v>
      </c>
      <c r="BA17" s="190">
        <f t="shared" si="16"/>
        <v>28</v>
      </c>
      <c r="BB17" s="190">
        <f t="shared" si="26"/>
        <v>2</v>
      </c>
      <c r="BC17" s="190">
        <f t="shared" si="27"/>
        <v>28</v>
      </c>
      <c r="BD17" s="190">
        <f t="shared" si="18"/>
        <v>5</v>
      </c>
      <c r="BE17" s="191">
        <f t="shared" si="21"/>
        <v>4</v>
      </c>
      <c r="BF17" s="211" t="s">
        <v>52</v>
      </c>
      <c r="BG17" s="576" t="s">
        <v>53</v>
      </c>
    </row>
    <row r="18" spans="1:59" s="573" customFormat="1" ht="15.75" customHeight="1" thickTop="1" thickBot="1" x14ac:dyDescent="0.4">
      <c r="A18" s="226" t="s">
        <v>54</v>
      </c>
      <c r="B18" s="227" t="s">
        <v>29</v>
      </c>
      <c r="C18" s="226" t="s">
        <v>55</v>
      </c>
      <c r="D18" s="228"/>
      <c r="E18" s="229" t="str">
        <f t="shared" si="22"/>
        <v/>
      </c>
      <c r="F18" s="228"/>
      <c r="G18" s="229" t="str">
        <f t="shared" si="23"/>
        <v/>
      </c>
      <c r="H18" s="228"/>
      <c r="I18" s="202"/>
      <c r="J18" s="230"/>
      <c r="K18" s="231" t="str">
        <f t="shared" si="1"/>
        <v/>
      </c>
      <c r="L18" s="228"/>
      <c r="M18" s="231" t="str">
        <f t="shared" si="24"/>
        <v/>
      </c>
      <c r="N18" s="228"/>
      <c r="O18" s="232"/>
      <c r="P18" s="228"/>
      <c r="Q18" s="231" t="str">
        <f t="shared" si="3"/>
        <v/>
      </c>
      <c r="R18" s="228">
        <v>10</v>
      </c>
      <c r="S18" s="231">
        <v>150</v>
      </c>
      <c r="T18" s="228">
        <v>8</v>
      </c>
      <c r="U18" s="202" t="s">
        <v>31</v>
      </c>
      <c r="V18" s="230"/>
      <c r="W18" s="231" t="str">
        <f t="shared" si="5"/>
        <v/>
      </c>
      <c r="X18" s="228"/>
      <c r="Y18" s="231" t="str">
        <f t="shared" si="6"/>
        <v/>
      </c>
      <c r="Z18" s="228"/>
      <c r="AA18" s="232"/>
      <c r="AB18" s="228"/>
      <c r="AC18" s="231" t="str">
        <f t="shared" si="7"/>
        <v/>
      </c>
      <c r="AD18" s="228"/>
      <c r="AE18" s="231" t="str">
        <f t="shared" si="8"/>
        <v/>
      </c>
      <c r="AF18" s="228"/>
      <c r="AG18" s="202"/>
      <c r="AH18" s="230"/>
      <c r="AI18" s="231" t="str">
        <f t="shared" si="9"/>
        <v/>
      </c>
      <c r="AJ18" s="228"/>
      <c r="AK18" s="231" t="str">
        <f t="shared" si="10"/>
        <v/>
      </c>
      <c r="AL18" s="228"/>
      <c r="AM18" s="232"/>
      <c r="AN18" s="230"/>
      <c r="AO18" s="231" t="str">
        <f t="shared" si="11"/>
        <v/>
      </c>
      <c r="AP18" s="233"/>
      <c r="AQ18" s="231" t="str">
        <f t="shared" si="12"/>
        <v/>
      </c>
      <c r="AR18" s="233"/>
      <c r="AS18" s="177"/>
      <c r="AT18" s="228"/>
      <c r="AU18" s="231" t="str">
        <f t="shared" si="13"/>
        <v/>
      </c>
      <c r="AV18" s="228"/>
      <c r="AW18" s="231" t="str">
        <f t="shared" si="14"/>
        <v/>
      </c>
      <c r="AX18" s="228"/>
      <c r="AY18" s="228"/>
      <c r="AZ18" s="178" t="str">
        <f t="shared" si="15"/>
        <v/>
      </c>
      <c r="BA18" s="234" t="str">
        <f t="shared" si="16"/>
        <v/>
      </c>
      <c r="BB18" s="234">
        <f t="shared" si="17"/>
        <v>10</v>
      </c>
      <c r="BC18" s="234">
        <f>IF((L18+F18+R18+X18+AD18+AJ18+AP18+AV18)*15=0,"",(L18+F18+R18+X18+AD18+AJ18+AP18+AV18)*15)</f>
        <v>150</v>
      </c>
      <c r="BD18" s="234">
        <f t="shared" si="18"/>
        <v>8</v>
      </c>
      <c r="BE18" s="179">
        <f t="shared" si="21"/>
        <v>10</v>
      </c>
      <c r="BF18" s="235" t="s">
        <v>32</v>
      </c>
      <c r="BG18" s="577" t="s">
        <v>33</v>
      </c>
    </row>
    <row r="19" spans="1:59" s="573" customFormat="1" ht="15.75" customHeight="1" thickBot="1" x14ac:dyDescent="0.4">
      <c r="A19" s="159" t="s">
        <v>56</v>
      </c>
      <c r="B19" s="125" t="s">
        <v>29</v>
      </c>
      <c r="C19" s="159" t="s">
        <v>57</v>
      </c>
      <c r="D19" s="170"/>
      <c r="E19" s="236"/>
      <c r="F19" s="170"/>
      <c r="G19" s="236"/>
      <c r="H19" s="170"/>
      <c r="I19" s="171"/>
      <c r="J19" s="230"/>
      <c r="K19" s="231"/>
      <c r="L19" s="228"/>
      <c r="M19" s="231"/>
      <c r="N19" s="228"/>
      <c r="O19" s="232"/>
      <c r="P19" s="170">
        <v>2</v>
      </c>
      <c r="Q19" s="200">
        <v>28</v>
      </c>
      <c r="R19" s="170">
        <v>2</v>
      </c>
      <c r="S19" s="200">
        <v>28</v>
      </c>
      <c r="T19" s="170">
        <v>4</v>
      </c>
      <c r="U19" s="171" t="s">
        <v>31</v>
      </c>
      <c r="V19" s="201"/>
      <c r="W19" s="200"/>
      <c r="X19" s="170"/>
      <c r="Y19" s="200"/>
      <c r="Z19" s="170"/>
      <c r="AA19" s="139"/>
      <c r="AB19" s="170"/>
      <c r="AC19" s="200"/>
      <c r="AD19" s="170"/>
      <c r="AE19" s="200"/>
      <c r="AF19" s="170"/>
      <c r="AG19" s="171"/>
      <c r="AH19" s="201"/>
      <c r="AI19" s="200"/>
      <c r="AJ19" s="170"/>
      <c r="AK19" s="200"/>
      <c r="AL19" s="170"/>
      <c r="AM19" s="139"/>
      <c r="AN19" s="201"/>
      <c r="AO19" s="200"/>
      <c r="AP19" s="224"/>
      <c r="AQ19" s="200"/>
      <c r="AR19" s="224"/>
      <c r="AS19" s="203"/>
      <c r="AT19" s="170"/>
      <c r="AU19" s="200"/>
      <c r="AV19" s="170"/>
      <c r="AW19" s="200"/>
      <c r="AX19" s="170"/>
      <c r="AY19" s="170"/>
      <c r="AZ19" s="219"/>
      <c r="BA19" s="220">
        <f t="shared" si="16"/>
        <v>28</v>
      </c>
      <c r="BB19" s="220">
        <f>IF(F19+L19+R19+X19+AD19+AJ19+AP19+AV19=0,"",F19+L19+R19+X19+AD19+AJ19+AP19+AV19)</f>
        <v>2</v>
      </c>
      <c r="BC19" s="220">
        <f>IF((L19+F19+R19+X19+AD19+AJ19+AP19+AV19)*14=0,"",(L19+F19+R19+X19+AD19+AJ19+AP19+AV19)*14)</f>
        <v>28</v>
      </c>
      <c r="BD19" s="220">
        <f t="shared" si="18"/>
        <v>4</v>
      </c>
      <c r="BE19" s="221">
        <f t="shared" si="21"/>
        <v>4</v>
      </c>
      <c r="BF19" s="225" t="s">
        <v>58</v>
      </c>
      <c r="BG19" s="578" t="s">
        <v>45</v>
      </c>
    </row>
    <row r="20" spans="1:59" s="574" customFormat="1" ht="15.75" customHeight="1" thickBot="1" x14ac:dyDescent="0.4">
      <c r="A20" s="159" t="s">
        <v>59</v>
      </c>
      <c r="B20" s="125" t="s">
        <v>29</v>
      </c>
      <c r="C20" s="159" t="s">
        <v>60</v>
      </c>
      <c r="D20" s="170"/>
      <c r="E20" s="236"/>
      <c r="F20" s="170"/>
      <c r="G20" s="236"/>
      <c r="H20" s="170"/>
      <c r="I20" s="171"/>
      <c r="J20" s="230"/>
      <c r="K20" s="231" t="str">
        <f t="shared" si="1"/>
        <v/>
      </c>
      <c r="L20" s="228"/>
      <c r="M20" s="231" t="str">
        <f t="shared" si="24"/>
        <v/>
      </c>
      <c r="N20" s="228"/>
      <c r="O20" s="232"/>
      <c r="P20" s="170"/>
      <c r="Q20" s="200"/>
      <c r="R20" s="170">
        <v>2</v>
      </c>
      <c r="S20" s="200">
        <f t="shared" si="4"/>
        <v>28</v>
      </c>
      <c r="T20" s="170">
        <v>2</v>
      </c>
      <c r="U20" s="171" t="s">
        <v>43</v>
      </c>
      <c r="V20" s="201"/>
      <c r="W20" s="200"/>
      <c r="X20" s="170"/>
      <c r="Y20" s="200"/>
      <c r="Z20" s="170"/>
      <c r="AA20" s="139"/>
      <c r="AB20" s="170"/>
      <c r="AC20" s="200"/>
      <c r="AD20" s="170"/>
      <c r="AE20" s="200"/>
      <c r="AF20" s="170"/>
      <c r="AG20" s="171"/>
      <c r="AH20" s="201"/>
      <c r="AI20" s="200"/>
      <c r="AJ20" s="170"/>
      <c r="AK20" s="200"/>
      <c r="AL20" s="170"/>
      <c r="AM20" s="139"/>
      <c r="AN20" s="201"/>
      <c r="AO20" s="200"/>
      <c r="AP20" s="224"/>
      <c r="AQ20" s="200"/>
      <c r="AR20" s="224"/>
      <c r="AS20" s="203"/>
      <c r="AT20" s="170"/>
      <c r="AU20" s="200"/>
      <c r="AV20" s="170"/>
      <c r="AW20" s="200"/>
      <c r="AX20" s="170"/>
      <c r="AY20" s="170"/>
      <c r="AZ20" s="219"/>
      <c r="BA20" s="220" t="str">
        <f>IF((D20+J20+P20+V20+AB20+AH20+AN20+AT20)*14=0,"",(D20+J20+P20+V20+AB20+AH20+AN20+AT20)*14)</f>
        <v/>
      </c>
      <c r="BB20" s="220">
        <f>IF(F20+L20+R20+X20+AD20+AJ20+AP20+AV20=0,"",F20+L20+R20+X20+AD20+AJ20+AP20+AV20)</f>
        <v>2</v>
      </c>
      <c r="BC20" s="220">
        <f>IF((L20+F20+R20+X20+AD20+AJ20+AP20+AV20)*14=0,"",(L20+F20+R20+X20+AD20+AJ20+AP20+AV20)*14)</f>
        <v>28</v>
      </c>
      <c r="BD20" s="220">
        <f>IF(N20+H20+T20+Z20+AF20+AL20+AR20+AX20=0,"",N20+H20+T20+Z20+AF20+AL20+AR20+AX20)</f>
        <v>2</v>
      </c>
      <c r="BE20" s="221">
        <f>IF(D20+F20+L20+J20+P20+R20+V20+X20+AB20+AD20+AH20+AJ20+AN20+AP20+AT20+AV20=0,"",D20+F20+L20+J20+P20+R20+V20+X20+AB20+AD20+AH20+AJ20+AN20+AP20+AT20+AV20)</f>
        <v>2</v>
      </c>
      <c r="BF20" s="225" t="s">
        <v>61</v>
      </c>
      <c r="BG20" s="579" t="s">
        <v>62</v>
      </c>
    </row>
    <row r="21" spans="1:59" s="575" customFormat="1" ht="15.75" customHeight="1" thickBot="1" x14ac:dyDescent="0.4">
      <c r="A21" s="159" t="s">
        <v>63</v>
      </c>
      <c r="B21" s="125" t="s">
        <v>29</v>
      </c>
      <c r="C21" s="159" t="s">
        <v>64</v>
      </c>
      <c r="D21" s="170"/>
      <c r="E21" s="236" t="str">
        <f>IF(D21*14=0,"",D21*14)</f>
        <v/>
      </c>
      <c r="F21" s="170"/>
      <c r="G21" s="236" t="str">
        <f>IF(F21*14=0,"",F21*14)</f>
        <v/>
      </c>
      <c r="H21" s="170"/>
      <c r="I21" s="171"/>
      <c r="J21" s="230"/>
      <c r="K21" s="231" t="str">
        <f>IF(J21*14=0,"",J21*14)</f>
        <v/>
      </c>
      <c r="L21" s="228"/>
      <c r="M21" s="231" t="str">
        <f>IF(L21*14=0,"",L21*14)</f>
        <v/>
      </c>
      <c r="N21" s="228"/>
      <c r="O21" s="232"/>
      <c r="P21" s="170">
        <v>2</v>
      </c>
      <c r="Q21" s="200">
        <f>IF(P21*14=0,"",P21*14)</f>
        <v>28</v>
      </c>
      <c r="R21" s="170"/>
      <c r="S21" s="200" t="str">
        <f>IF(R21*14=0,"",R21*14)</f>
        <v/>
      </c>
      <c r="T21" s="170">
        <v>2</v>
      </c>
      <c r="U21" s="171" t="s">
        <v>29</v>
      </c>
      <c r="V21" s="201"/>
      <c r="W21" s="200"/>
      <c r="X21" s="170"/>
      <c r="Y21" s="200" t="str">
        <f>IF(X21*14=0,"",X21*14)</f>
        <v/>
      </c>
      <c r="Z21" s="170"/>
      <c r="AA21" s="139"/>
      <c r="AB21" s="170"/>
      <c r="AC21" s="200" t="str">
        <f>IF(AB21*14=0,"",AB21*14)</f>
        <v/>
      </c>
      <c r="AD21" s="170"/>
      <c r="AE21" s="200" t="str">
        <f>IF(AD21*14=0,"",AD21*14)</f>
        <v/>
      </c>
      <c r="AF21" s="170"/>
      <c r="AG21" s="171"/>
      <c r="AH21" s="201"/>
      <c r="AI21" s="200" t="str">
        <f>IF(AH21*14=0,"",AH21*14)</f>
        <v/>
      </c>
      <c r="AJ21" s="170"/>
      <c r="AK21" s="200" t="str">
        <f>IF(AJ21*14=0,"",AJ21*14)</f>
        <v/>
      </c>
      <c r="AL21" s="170"/>
      <c r="AM21" s="139"/>
      <c r="AN21" s="201"/>
      <c r="AO21" s="200" t="str">
        <f>IF(AN21*14=0,"",AN21*14)</f>
        <v/>
      </c>
      <c r="AP21" s="224"/>
      <c r="AQ21" s="200" t="str">
        <f>IF(AP21*14=0,"",AP21*14)</f>
        <v/>
      </c>
      <c r="AR21" s="224"/>
      <c r="AS21" s="203"/>
      <c r="AT21" s="170"/>
      <c r="AU21" s="200" t="str">
        <f>IF(AT21*14=0,"",AT21*14)</f>
        <v/>
      </c>
      <c r="AV21" s="170"/>
      <c r="AW21" s="200" t="str">
        <f>IF(AV21*14=0,"",AV21*14)</f>
        <v/>
      </c>
      <c r="AX21" s="170"/>
      <c r="AY21" s="170"/>
      <c r="AZ21" s="219">
        <v>2</v>
      </c>
      <c r="BA21" s="220">
        <f>IF((D21+J21+P21+V21+AB21+AH21+AN21+AT21)*14=0,"",(D21+J21+P21+V21+AB21+AH21+AN21+AT21)*14)</f>
        <v>28</v>
      </c>
      <c r="BB21" s="220" t="str">
        <f>IF(F21+L21+R21+X21+AD21+AJ21+AP21+AV21=0,"",F21+L21+R21+X21+AD21+AJ21+AP21+AV21)</f>
        <v/>
      </c>
      <c r="BC21" s="220" t="str">
        <f>IF((L21+F21+R21+X21+AD21+AJ21+AP21+AV21)*14=0,"",(L21+F21+R21+X21+AD21+AJ21+AP21+AV21)*14)</f>
        <v/>
      </c>
      <c r="BD21" s="220">
        <f>IF(N21+H21+T21+Z21+AF21+AL21+AR21+AX21=0,"",N21+H21+T21+Z21+AF21+AL21+AR21+AX21)</f>
        <v>2</v>
      </c>
      <c r="BE21" s="221">
        <f>IF(D21+F21+L21+J21+P21+R21+V21+X21+AB21+AD21+AH21+AJ21+AN21+AP21+AT21+AV21=0,"",D21+F21+L21+J21+P21+R21+V21+X21+AB21+AD21+AH21+AJ21+AN21+AP21+AT21+AV21)</f>
        <v>2</v>
      </c>
      <c r="BF21" s="225" t="s">
        <v>65</v>
      </c>
      <c r="BG21" s="578" t="s">
        <v>66</v>
      </c>
    </row>
    <row r="22" spans="1:59" s="575" customFormat="1" ht="15.75" customHeight="1" thickBot="1" x14ac:dyDescent="0.4">
      <c r="A22" s="159" t="s">
        <v>67</v>
      </c>
      <c r="B22" s="125" t="s">
        <v>29</v>
      </c>
      <c r="C22" s="159" t="s">
        <v>68</v>
      </c>
      <c r="D22" s="170"/>
      <c r="E22" s="236" t="str">
        <f t="shared" ref="E22:E24" si="28">IF(D22*14=0,"",D22*14)</f>
        <v/>
      </c>
      <c r="F22" s="170"/>
      <c r="G22" s="236" t="str">
        <f t="shared" ref="G22:G24" si="29">IF(F22*14=0,"",F22*14)</f>
        <v/>
      </c>
      <c r="H22" s="170"/>
      <c r="I22" s="171"/>
      <c r="J22" s="230"/>
      <c r="K22" s="231" t="str">
        <f t="shared" ref="K22:K24" si="30">IF(J22*14=0,"",J22*14)</f>
        <v/>
      </c>
      <c r="L22" s="228"/>
      <c r="M22" s="231" t="str">
        <f t="shared" ref="M22:M24" si="31">IF(L22*14=0,"",L22*14)</f>
        <v/>
      </c>
      <c r="N22" s="228"/>
      <c r="O22" s="232"/>
      <c r="P22" s="170">
        <v>2</v>
      </c>
      <c r="Q22" s="200">
        <f t="shared" ref="Q22:Q24" si="32">IF(P22*14=0,"",P22*14)</f>
        <v>28</v>
      </c>
      <c r="R22" s="170">
        <v>3</v>
      </c>
      <c r="S22" s="200">
        <f t="shared" ref="S22:S24" si="33">IF(R22*14=0,"",R22*14)</f>
        <v>42</v>
      </c>
      <c r="T22" s="170">
        <v>6</v>
      </c>
      <c r="U22" s="171" t="s">
        <v>31</v>
      </c>
      <c r="V22" s="201"/>
      <c r="W22" s="200" t="str">
        <f t="shared" ref="W22:W26" si="34">IF(V22*14=0,"",V22*14)</f>
        <v/>
      </c>
      <c r="X22" s="170"/>
      <c r="Y22" s="200" t="str">
        <f t="shared" ref="Y22:Y24" si="35">IF(X22*14=0,"",X22*14)</f>
        <v/>
      </c>
      <c r="Z22" s="170"/>
      <c r="AA22" s="139"/>
      <c r="AB22" s="170"/>
      <c r="AC22" s="200" t="str">
        <f t="shared" ref="AC22:AC24" si="36">IF(AB22*14=0,"",AB22*14)</f>
        <v/>
      </c>
      <c r="AD22" s="170"/>
      <c r="AE22" s="200" t="str">
        <f t="shared" ref="AE22:AE24" si="37">IF(AD22*14=0,"",AD22*14)</f>
        <v/>
      </c>
      <c r="AF22" s="170"/>
      <c r="AG22" s="171"/>
      <c r="AH22" s="201"/>
      <c r="AI22" s="200" t="str">
        <f t="shared" ref="AI22:AI24" si="38">IF(AH22*14=0,"",AH22*14)</f>
        <v/>
      </c>
      <c r="AJ22" s="170"/>
      <c r="AK22" s="200" t="str">
        <f t="shared" ref="AK22:AK24" si="39">IF(AJ22*14=0,"",AJ22*14)</f>
        <v/>
      </c>
      <c r="AL22" s="170"/>
      <c r="AM22" s="139"/>
      <c r="AN22" s="201"/>
      <c r="AO22" s="200" t="str">
        <f t="shared" ref="AO22:AO24" si="40">IF(AN22*14=0,"",AN22*14)</f>
        <v/>
      </c>
      <c r="AP22" s="224"/>
      <c r="AQ22" s="200" t="str">
        <f t="shared" ref="AQ22:AQ24" si="41">IF(AP22*14=0,"",AP22*14)</f>
        <v/>
      </c>
      <c r="AR22" s="224"/>
      <c r="AS22" s="203"/>
      <c r="AT22" s="170"/>
      <c r="AU22" s="200" t="str">
        <f t="shared" ref="AU22:AU24" si="42">IF(AT22*14=0,"",AT22*14)</f>
        <v/>
      </c>
      <c r="AV22" s="170"/>
      <c r="AW22" s="200" t="str">
        <f t="shared" ref="AW22:AW24" si="43">IF(AV22*14=0,"",AV22*14)</f>
        <v/>
      </c>
      <c r="AX22" s="170"/>
      <c r="AY22" s="170"/>
      <c r="AZ22" s="219">
        <f t="shared" ref="AZ22:AZ24" si="44">IF(D22+J22+P22+V22+AB22+AH22+AN22+AT22=0,"",D22+J22+P22+V22+AB22+AH22+AN22+AT22)</f>
        <v>2</v>
      </c>
      <c r="BA22" s="220">
        <f t="shared" ref="BA22:BA26" si="45">IF((D22+J22+P22+V22+AB22+AH22+AN22+AT22)*14=0,"",(D22+J22+P22+V22+AB22+AH22+AN22+AT22)*14)</f>
        <v>28</v>
      </c>
      <c r="BB22" s="220">
        <f t="shared" ref="BB22:BB26" si="46">IF(F22+L22+R22+X22+AD22+AJ22+AP22+AV22=0,"",F22+L22+R22+X22+AD22+AJ22+AP22+AV22)</f>
        <v>3</v>
      </c>
      <c r="BC22" s="220">
        <f t="shared" ref="BC22:BC32" si="47">IF((L22+F22+R22+X22+AD22+AJ22+AP22+AV22)*14=0,"",(L22+F22+R22+X22+AD22+AJ22+AP22+AV22)*14)</f>
        <v>42</v>
      </c>
      <c r="BD22" s="220">
        <f t="shared" ref="BD22:BD26" si="48">IF(N22+H22+T22+Z22+AF22+AL22+AR22+AX22=0,"",N22+H22+T22+Z22+AF22+AL22+AR22+AX22)</f>
        <v>6</v>
      </c>
      <c r="BE22" s="221">
        <f t="shared" ref="BE22:BE26" si="49">IF(D22+F22+L22+J22+P22+R22+V22+X22+AB22+AD22+AH22+AJ22+AN22+AP22+AT22+AV22=0,"",D22+F22+L22+J22+P22+R22+V22+X22+AB22+AD22+AH22+AJ22+AN22+AP22+AT22+AV22)</f>
        <v>5</v>
      </c>
      <c r="BF22" s="225" t="s">
        <v>48</v>
      </c>
      <c r="BG22" s="578" t="s">
        <v>69</v>
      </c>
    </row>
    <row r="23" spans="1:59" s="575" customFormat="1" ht="16.5" customHeight="1" thickBot="1" x14ac:dyDescent="0.4">
      <c r="A23" s="159" t="s">
        <v>70</v>
      </c>
      <c r="B23" s="125" t="s">
        <v>29</v>
      </c>
      <c r="C23" s="159" t="s">
        <v>71</v>
      </c>
      <c r="D23" s="170"/>
      <c r="E23" s="236" t="str">
        <f t="shared" si="28"/>
        <v/>
      </c>
      <c r="F23" s="170"/>
      <c r="G23" s="236" t="str">
        <f t="shared" si="29"/>
        <v/>
      </c>
      <c r="H23" s="170"/>
      <c r="I23" s="171"/>
      <c r="J23" s="230"/>
      <c r="K23" s="231" t="str">
        <f>IF(J23*14=0,"",J23*14)</f>
        <v/>
      </c>
      <c r="L23" s="228"/>
      <c r="M23" s="231" t="str">
        <f t="shared" si="31"/>
        <v/>
      </c>
      <c r="N23" s="228"/>
      <c r="O23" s="232"/>
      <c r="P23" s="170">
        <v>1</v>
      </c>
      <c r="Q23" s="200">
        <f t="shared" si="32"/>
        <v>14</v>
      </c>
      <c r="R23" s="170">
        <v>1</v>
      </c>
      <c r="S23" s="200">
        <f t="shared" si="33"/>
        <v>14</v>
      </c>
      <c r="T23" s="170">
        <v>3</v>
      </c>
      <c r="U23" s="171" t="s">
        <v>31</v>
      </c>
      <c r="V23" s="201"/>
      <c r="W23" s="200" t="str">
        <f t="shared" si="34"/>
        <v/>
      </c>
      <c r="X23" s="170"/>
      <c r="Y23" s="200" t="str">
        <f t="shared" si="35"/>
        <v/>
      </c>
      <c r="Z23" s="170"/>
      <c r="AA23" s="139"/>
      <c r="AB23" s="170"/>
      <c r="AC23" s="200" t="str">
        <f t="shared" si="36"/>
        <v/>
      </c>
      <c r="AD23" s="170"/>
      <c r="AE23" s="200" t="str">
        <f t="shared" si="37"/>
        <v/>
      </c>
      <c r="AF23" s="170"/>
      <c r="AG23" s="171"/>
      <c r="AH23" s="201"/>
      <c r="AI23" s="200" t="str">
        <f t="shared" si="38"/>
        <v/>
      </c>
      <c r="AJ23" s="170"/>
      <c r="AK23" s="200" t="str">
        <f t="shared" si="39"/>
        <v/>
      </c>
      <c r="AL23" s="170"/>
      <c r="AM23" s="139"/>
      <c r="AN23" s="201"/>
      <c r="AO23" s="200" t="str">
        <f t="shared" si="40"/>
        <v/>
      </c>
      <c r="AP23" s="224"/>
      <c r="AQ23" s="200" t="str">
        <f t="shared" si="41"/>
        <v/>
      </c>
      <c r="AR23" s="224"/>
      <c r="AS23" s="203"/>
      <c r="AT23" s="170"/>
      <c r="AU23" s="200" t="str">
        <f t="shared" si="42"/>
        <v/>
      </c>
      <c r="AV23" s="170"/>
      <c r="AW23" s="200" t="str">
        <f t="shared" si="43"/>
        <v/>
      </c>
      <c r="AX23" s="170"/>
      <c r="AY23" s="170"/>
      <c r="AZ23" s="219">
        <f t="shared" si="44"/>
        <v>1</v>
      </c>
      <c r="BA23" s="220">
        <f t="shared" si="45"/>
        <v>14</v>
      </c>
      <c r="BB23" s="220">
        <f t="shared" si="46"/>
        <v>1</v>
      </c>
      <c r="BC23" s="220">
        <f t="shared" si="47"/>
        <v>14</v>
      </c>
      <c r="BD23" s="220">
        <f t="shared" si="48"/>
        <v>3</v>
      </c>
      <c r="BE23" s="221">
        <f t="shared" si="49"/>
        <v>2</v>
      </c>
      <c r="BF23" s="225" t="s">
        <v>48</v>
      </c>
      <c r="BG23" s="578" t="s">
        <v>72</v>
      </c>
    </row>
    <row r="24" spans="1:59" s="575" customFormat="1" ht="15.75" customHeight="1" thickBot="1" x14ac:dyDescent="0.4">
      <c r="A24" s="180" t="s">
        <v>73</v>
      </c>
      <c r="B24" s="181" t="s">
        <v>29</v>
      </c>
      <c r="C24" s="180" t="s">
        <v>74</v>
      </c>
      <c r="D24" s="182"/>
      <c r="E24" s="193" t="str">
        <f t="shared" si="28"/>
        <v/>
      </c>
      <c r="F24" s="182"/>
      <c r="G24" s="193" t="str">
        <f t="shared" si="29"/>
        <v/>
      </c>
      <c r="H24" s="182"/>
      <c r="I24" s="184"/>
      <c r="J24" s="194"/>
      <c r="K24" s="195" t="str">
        <f t="shared" si="30"/>
        <v/>
      </c>
      <c r="L24" s="196"/>
      <c r="M24" s="195" t="str">
        <f t="shared" si="31"/>
        <v/>
      </c>
      <c r="N24" s="196"/>
      <c r="O24" s="197"/>
      <c r="P24" s="182">
        <v>2</v>
      </c>
      <c r="Q24" s="183">
        <f t="shared" si="32"/>
        <v>28</v>
      </c>
      <c r="R24" s="182">
        <v>2</v>
      </c>
      <c r="S24" s="183">
        <f t="shared" si="33"/>
        <v>28</v>
      </c>
      <c r="T24" s="182">
        <v>4</v>
      </c>
      <c r="U24" s="184" t="s">
        <v>31</v>
      </c>
      <c r="V24" s="185"/>
      <c r="W24" s="183" t="str">
        <f t="shared" si="34"/>
        <v/>
      </c>
      <c r="X24" s="182"/>
      <c r="Y24" s="183" t="str">
        <f t="shared" si="35"/>
        <v/>
      </c>
      <c r="Z24" s="182"/>
      <c r="AA24" s="186"/>
      <c r="AB24" s="182"/>
      <c r="AC24" s="183" t="str">
        <f t="shared" si="36"/>
        <v/>
      </c>
      <c r="AD24" s="182"/>
      <c r="AE24" s="183" t="str">
        <f t="shared" si="37"/>
        <v/>
      </c>
      <c r="AF24" s="182"/>
      <c r="AG24" s="184"/>
      <c r="AH24" s="185"/>
      <c r="AI24" s="183" t="str">
        <f t="shared" si="38"/>
        <v/>
      </c>
      <c r="AJ24" s="182"/>
      <c r="AK24" s="183" t="str">
        <f t="shared" si="39"/>
        <v/>
      </c>
      <c r="AL24" s="182"/>
      <c r="AM24" s="186"/>
      <c r="AN24" s="185"/>
      <c r="AO24" s="183" t="str">
        <f t="shared" si="40"/>
        <v/>
      </c>
      <c r="AP24" s="187"/>
      <c r="AQ24" s="183" t="str">
        <f t="shared" si="41"/>
        <v/>
      </c>
      <c r="AR24" s="187"/>
      <c r="AS24" s="188"/>
      <c r="AT24" s="182"/>
      <c r="AU24" s="183" t="str">
        <f t="shared" si="42"/>
        <v/>
      </c>
      <c r="AV24" s="182"/>
      <c r="AW24" s="183" t="str">
        <f t="shared" si="43"/>
        <v/>
      </c>
      <c r="AX24" s="182"/>
      <c r="AY24" s="182"/>
      <c r="AZ24" s="189">
        <f t="shared" si="44"/>
        <v>2</v>
      </c>
      <c r="BA24" s="190">
        <f t="shared" si="45"/>
        <v>28</v>
      </c>
      <c r="BB24" s="190">
        <f t="shared" si="46"/>
        <v>2</v>
      </c>
      <c r="BC24" s="190">
        <f t="shared" si="47"/>
        <v>28</v>
      </c>
      <c r="BD24" s="190">
        <f t="shared" si="48"/>
        <v>4</v>
      </c>
      <c r="BE24" s="191">
        <f t="shared" si="49"/>
        <v>4</v>
      </c>
      <c r="BF24" s="211" t="s">
        <v>75</v>
      </c>
      <c r="BG24" s="576" t="s">
        <v>76</v>
      </c>
    </row>
    <row r="25" spans="1:59" s="575" customFormat="1" ht="15.75" customHeight="1" thickTop="1" thickBot="1" x14ac:dyDescent="0.4">
      <c r="A25" s="226" t="s">
        <v>77</v>
      </c>
      <c r="B25" s="227" t="s">
        <v>29</v>
      </c>
      <c r="C25" s="226" t="s">
        <v>78</v>
      </c>
      <c r="D25" s="228"/>
      <c r="E25" s="229"/>
      <c r="F25" s="228"/>
      <c r="G25" s="229"/>
      <c r="H25" s="228"/>
      <c r="I25" s="202"/>
      <c r="J25" s="230"/>
      <c r="K25" s="231"/>
      <c r="L25" s="228"/>
      <c r="M25" s="231"/>
      <c r="N25" s="228"/>
      <c r="O25" s="232"/>
      <c r="P25" s="228"/>
      <c r="Q25" s="231"/>
      <c r="R25" s="228"/>
      <c r="S25" s="231"/>
      <c r="T25" s="228"/>
      <c r="U25" s="202"/>
      <c r="V25" s="230">
        <v>2</v>
      </c>
      <c r="W25" s="231">
        <f t="shared" si="34"/>
        <v>28</v>
      </c>
      <c r="X25" s="228"/>
      <c r="Y25" s="231"/>
      <c r="Z25" s="228">
        <v>2</v>
      </c>
      <c r="AA25" s="232" t="s">
        <v>43</v>
      </c>
      <c r="AB25" s="228"/>
      <c r="AC25" s="231"/>
      <c r="AD25" s="228"/>
      <c r="AE25" s="231"/>
      <c r="AF25" s="228"/>
      <c r="AG25" s="202"/>
      <c r="AH25" s="230"/>
      <c r="AI25" s="231"/>
      <c r="AJ25" s="228"/>
      <c r="AK25" s="231"/>
      <c r="AL25" s="228"/>
      <c r="AM25" s="232"/>
      <c r="AN25" s="230"/>
      <c r="AO25" s="231"/>
      <c r="AP25" s="233"/>
      <c r="AQ25" s="231"/>
      <c r="AR25" s="233"/>
      <c r="AS25" s="177"/>
      <c r="AT25" s="228"/>
      <c r="AU25" s="231"/>
      <c r="AV25" s="228"/>
      <c r="AW25" s="231"/>
      <c r="AX25" s="228"/>
      <c r="AY25" s="228"/>
      <c r="AZ25" s="178"/>
      <c r="BA25" s="234">
        <f t="shared" si="45"/>
        <v>28</v>
      </c>
      <c r="BB25" s="234" t="str">
        <f t="shared" si="46"/>
        <v/>
      </c>
      <c r="BC25" s="234" t="str">
        <f t="shared" si="47"/>
        <v/>
      </c>
      <c r="BD25" s="234">
        <f t="shared" si="48"/>
        <v>2</v>
      </c>
      <c r="BE25" s="179">
        <f t="shared" si="49"/>
        <v>2</v>
      </c>
      <c r="BF25" s="235" t="s">
        <v>44</v>
      </c>
      <c r="BG25" s="577" t="s">
        <v>79</v>
      </c>
    </row>
    <row r="26" spans="1:59" s="575" customFormat="1" ht="15.75" customHeight="1" thickBot="1" x14ac:dyDescent="0.4">
      <c r="A26" s="159" t="s">
        <v>80</v>
      </c>
      <c r="B26" s="125" t="s">
        <v>29</v>
      </c>
      <c r="C26" s="159" t="s">
        <v>81</v>
      </c>
      <c r="D26" s="170"/>
      <c r="E26" s="236"/>
      <c r="F26" s="170"/>
      <c r="G26" s="236"/>
      <c r="H26" s="170"/>
      <c r="I26" s="171"/>
      <c r="J26" s="230"/>
      <c r="K26" s="231"/>
      <c r="L26" s="228"/>
      <c r="M26" s="231"/>
      <c r="N26" s="228"/>
      <c r="O26" s="232"/>
      <c r="P26" s="170"/>
      <c r="Q26" s="200"/>
      <c r="R26" s="170"/>
      <c r="S26" s="200"/>
      <c r="T26" s="170"/>
      <c r="U26" s="171"/>
      <c r="V26" s="201">
        <v>2</v>
      </c>
      <c r="W26" s="200">
        <f t="shared" si="34"/>
        <v>28</v>
      </c>
      <c r="X26" s="170"/>
      <c r="Y26" s="200"/>
      <c r="Z26" s="170">
        <v>2</v>
      </c>
      <c r="AA26" s="139" t="s">
        <v>29</v>
      </c>
      <c r="AB26" s="170"/>
      <c r="AC26" s="200"/>
      <c r="AD26" s="170"/>
      <c r="AE26" s="200"/>
      <c r="AF26" s="170"/>
      <c r="AG26" s="171"/>
      <c r="AH26" s="201"/>
      <c r="AI26" s="200"/>
      <c r="AJ26" s="170"/>
      <c r="AK26" s="200"/>
      <c r="AL26" s="170"/>
      <c r="AM26" s="139"/>
      <c r="AN26" s="201"/>
      <c r="AO26" s="200"/>
      <c r="AP26" s="224"/>
      <c r="AQ26" s="200"/>
      <c r="AR26" s="224"/>
      <c r="AS26" s="203"/>
      <c r="AT26" s="170"/>
      <c r="AU26" s="200"/>
      <c r="AV26" s="170"/>
      <c r="AW26" s="200"/>
      <c r="AX26" s="170"/>
      <c r="AY26" s="170"/>
      <c r="AZ26" s="219"/>
      <c r="BA26" s="220">
        <f t="shared" si="45"/>
        <v>28</v>
      </c>
      <c r="BB26" s="220" t="str">
        <f t="shared" si="46"/>
        <v/>
      </c>
      <c r="BC26" s="220" t="str">
        <f t="shared" si="47"/>
        <v/>
      </c>
      <c r="BD26" s="220">
        <f t="shared" si="48"/>
        <v>2</v>
      </c>
      <c r="BE26" s="221">
        <f t="shared" si="49"/>
        <v>2</v>
      </c>
      <c r="BF26" s="225" t="s">
        <v>82</v>
      </c>
      <c r="BG26" s="578" t="s">
        <v>83</v>
      </c>
    </row>
    <row r="27" spans="1:59" s="82" customFormat="1" ht="15.75" customHeight="1" thickBot="1" x14ac:dyDescent="0.4">
      <c r="A27" s="159" t="s">
        <v>84</v>
      </c>
      <c r="B27" s="125" t="s">
        <v>29</v>
      </c>
      <c r="C27" s="159" t="s">
        <v>85</v>
      </c>
      <c r="D27" s="170"/>
      <c r="E27" s="236"/>
      <c r="F27" s="170"/>
      <c r="G27" s="236"/>
      <c r="H27" s="170"/>
      <c r="I27" s="171"/>
      <c r="J27" s="230"/>
      <c r="K27" s="231"/>
      <c r="L27" s="228"/>
      <c r="M27" s="231"/>
      <c r="N27" s="228" t="s">
        <v>86</v>
      </c>
      <c r="O27" s="232"/>
      <c r="P27" s="170"/>
      <c r="Q27" s="200"/>
      <c r="R27" s="170"/>
      <c r="S27" s="200"/>
      <c r="T27" s="170"/>
      <c r="U27" s="171"/>
      <c r="V27" s="201">
        <v>1</v>
      </c>
      <c r="W27" s="200">
        <f t="shared" ref="W27" si="50">IF(V27*14=0,"",V27*14)</f>
        <v>14</v>
      </c>
      <c r="X27" s="170">
        <v>1</v>
      </c>
      <c r="Y27" s="200">
        <f t="shared" ref="Y27" si="51">IF(X27*14=0,"",X27*14)</f>
        <v>14</v>
      </c>
      <c r="Z27" s="170">
        <v>3</v>
      </c>
      <c r="AA27" s="139" t="s">
        <v>43</v>
      </c>
      <c r="AB27" s="170"/>
      <c r="AC27" s="200"/>
      <c r="AD27" s="170"/>
      <c r="AE27" s="200"/>
      <c r="AF27" s="170"/>
      <c r="AG27" s="171"/>
      <c r="AH27" s="201"/>
      <c r="AI27" s="200"/>
      <c r="AJ27" s="170"/>
      <c r="AK27" s="200"/>
      <c r="AL27" s="170"/>
      <c r="AM27" s="139"/>
      <c r="AN27" s="201"/>
      <c r="AO27" s="200"/>
      <c r="AP27" s="224"/>
      <c r="AQ27" s="200"/>
      <c r="AR27" s="224"/>
      <c r="AS27" s="203"/>
      <c r="AT27" s="170"/>
      <c r="AU27" s="200"/>
      <c r="AV27" s="170"/>
      <c r="AW27" s="200"/>
      <c r="AX27" s="170"/>
      <c r="AY27" s="170"/>
      <c r="AZ27" s="219">
        <f t="shared" ref="AZ27:AZ31" si="52">IF(D27+J27+P27+V27+AB27+AH27+AN27+AT27=0,"",D27+J27+P27+V27+AB27+AH27+AN27+AT27)</f>
        <v>1</v>
      </c>
      <c r="BA27" s="220">
        <f t="shared" ref="BA27:BA32" si="53">IF((D27+J27+P27+V27+AB27+AH27+AN27+AT27)*14=0,"",(D27+J27+P27+V27+AB27+AH27+AN27+AT27)*14)</f>
        <v>14</v>
      </c>
      <c r="BB27" s="220">
        <f t="shared" ref="BB27:BB32" si="54">IF(F27+L27+R27+X27+AD27+AJ27+AP27+AV27=0,"",F27+L27+R27+X27+AD27+AJ27+AP27+AV27)</f>
        <v>1</v>
      </c>
      <c r="BC27" s="220">
        <f t="shared" ref="BC27" si="55">IF((L27+F27+R27+X27+AD27+AJ27+AP27+AV27)*14=0,"",(L27+F27+R27+X27+AD27+AJ27+AP27+AV27)*14)</f>
        <v>14</v>
      </c>
      <c r="BD27" s="220">
        <v>3</v>
      </c>
      <c r="BE27" s="221">
        <f t="shared" ref="BE27:BE32" si="56">IF(D27+F27+L27+J27+P27+R27+V27+X27+AB27+AD27+AH27+AJ27+AN27+AP27+AT27+AV27=0,"",D27+F27+L27+J27+P27+R27+V27+X27+AB27+AD27+AH27+AJ27+AN27+AP27+AT27+AV27)</f>
        <v>2</v>
      </c>
      <c r="BF27" s="225" t="s">
        <v>87</v>
      </c>
      <c r="BG27" s="223" t="s">
        <v>88</v>
      </c>
    </row>
    <row r="28" spans="1:59" s="9" customFormat="1" ht="15.75" customHeight="1" thickBot="1" x14ac:dyDescent="0.4">
      <c r="A28" s="159" t="s">
        <v>89</v>
      </c>
      <c r="B28" s="125" t="s">
        <v>29</v>
      </c>
      <c r="C28" s="159" t="s">
        <v>90</v>
      </c>
      <c r="D28" s="170"/>
      <c r="E28" s="200" t="str">
        <f t="shared" ref="E28:E31" si="57">IF(D28*14=0,"",D28*14)</f>
        <v/>
      </c>
      <c r="F28" s="170"/>
      <c r="G28" s="200" t="str">
        <f t="shared" ref="G28:G31" si="58">IF(F28*14=0,"",F28*14)</f>
        <v/>
      </c>
      <c r="H28" s="170"/>
      <c r="I28" s="171"/>
      <c r="J28" s="230"/>
      <c r="K28" s="231" t="str">
        <f t="shared" ref="K28:K31" si="59">IF(J28*14=0,"",J28*14)</f>
        <v/>
      </c>
      <c r="L28" s="228"/>
      <c r="M28" s="231" t="str">
        <f t="shared" ref="M28:M31" si="60">IF(L28*14=0,"",L28*14)</f>
        <v/>
      </c>
      <c r="N28" s="228"/>
      <c r="O28" s="232"/>
      <c r="P28" s="170"/>
      <c r="Q28" s="200" t="str">
        <f t="shared" ref="Q28:Q31" si="61">IF(P28*14=0,"",P28*14)</f>
        <v/>
      </c>
      <c r="R28" s="170"/>
      <c r="S28" s="200" t="str">
        <f t="shared" ref="S28:S31" si="62">IF(R28*14=0,"",R28*14)</f>
        <v/>
      </c>
      <c r="T28" s="170"/>
      <c r="U28" s="171"/>
      <c r="V28" s="201">
        <v>2</v>
      </c>
      <c r="W28" s="200">
        <f>IF(V28*14=0,"",V28*14)</f>
        <v>28</v>
      </c>
      <c r="X28" s="170">
        <v>2</v>
      </c>
      <c r="Y28" s="200">
        <f>IF(X28*14=0,"",X28*14)</f>
        <v>28</v>
      </c>
      <c r="Z28" s="170">
        <v>4</v>
      </c>
      <c r="AA28" s="139" t="s">
        <v>31</v>
      </c>
      <c r="AB28" s="170"/>
      <c r="AC28" s="200" t="str">
        <f t="shared" ref="AC28:AC31" si="63">IF(AB28*14=0,"",AB28*14)</f>
        <v/>
      </c>
      <c r="AD28" s="170"/>
      <c r="AE28" s="200" t="str">
        <f t="shared" ref="AE28:AE31" si="64">IF(AD28*14=0,"",AD28*14)</f>
        <v/>
      </c>
      <c r="AF28" s="170"/>
      <c r="AG28" s="171"/>
      <c r="AH28" s="201"/>
      <c r="AI28" s="200" t="str">
        <f t="shared" ref="AI28:AI33" si="65">IF(AH28*14=0,"",AH28*14)</f>
        <v/>
      </c>
      <c r="AJ28" s="170"/>
      <c r="AK28" s="200" t="str">
        <f t="shared" ref="AK28:AK33" si="66">IF(AJ28*14=0,"",AJ28*14)</f>
        <v/>
      </c>
      <c r="AL28" s="170"/>
      <c r="AM28" s="139"/>
      <c r="AN28" s="201"/>
      <c r="AO28" s="200" t="str">
        <f t="shared" ref="AO28:AO33" si="67">IF(AN28*14=0,"",AN28*14)</f>
        <v/>
      </c>
      <c r="AP28" s="224"/>
      <c r="AQ28" s="200" t="str">
        <f t="shared" ref="AQ28:AQ33" si="68">IF(AP28*14=0,"",AP28*14)</f>
        <v/>
      </c>
      <c r="AR28" s="224"/>
      <c r="AS28" s="203"/>
      <c r="AT28" s="170"/>
      <c r="AU28" s="200" t="str">
        <f t="shared" ref="AU28:AU33" si="69">IF(AT28*14=0,"",AT28*14)</f>
        <v/>
      </c>
      <c r="AV28" s="170"/>
      <c r="AW28" s="200" t="str">
        <f t="shared" ref="AW28:AW33" si="70">IF(AV28*14=0,"",AV28*14)</f>
        <v/>
      </c>
      <c r="AX28" s="170"/>
      <c r="AY28" s="170"/>
      <c r="AZ28" s="219">
        <f t="shared" si="52"/>
        <v>2</v>
      </c>
      <c r="BA28" s="220">
        <f t="shared" si="53"/>
        <v>28</v>
      </c>
      <c r="BB28" s="220">
        <f t="shared" si="54"/>
        <v>2</v>
      </c>
      <c r="BC28" s="220">
        <f t="shared" si="47"/>
        <v>28</v>
      </c>
      <c r="BD28" s="220">
        <f t="shared" ref="BD28:BD32" si="71">IF(N28+H28+T28+Z28+AF28+AL28+AR28+AX28=0,"",N28+H28+T28+Z28+AF28+AL28+AR28+AX28)</f>
        <v>4</v>
      </c>
      <c r="BE28" s="221">
        <f t="shared" si="56"/>
        <v>4</v>
      </c>
      <c r="BF28" s="225" t="s">
        <v>48</v>
      </c>
      <c r="BG28" s="223" t="s">
        <v>69</v>
      </c>
    </row>
    <row r="29" spans="1:59" s="9" customFormat="1" ht="15.75" customHeight="1" thickBot="1" x14ac:dyDescent="0.4">
      <c r="A29" s="159" t="s">
        <v>91</v>
      </c>
      <c r="B29" s="125" t="s">
        <v>29</v>
      </c>
      <c r="C29" s="159" t="s">
        <v>92</v>
      </c>
      <c r="D29" s="170"/>
      <c r="E29" s="200" t="str">
        <f t="shared" si="57"/>
        <v/>
      </c>
      <c r="F29" s="170"/>
      <c r="G29" s="200" t="str">
        <f t="shared" si="58"/>
        <v/>
      </c>
      <c r="H29" s="170"/>
      <c r="I29" s="171"/>
      <c r="J29" s="230"/>
      <c r="K29" s="231" t="str">
        <f t="shared" si="59"/>
        <v/>
      </c>
      <c r="L29" s="228"/>
      <c r="M29" s="231" t="str">
        <f t="shared" si="60"/>
        <v/>
      </c>
      <c r="N29" s="228"/>
      <c r="O29" s="232"/>
      <c r="P29" s="170"/>
      <c r="Q29" s="200" t="str">
        <f t="shared" si="61"/>
        <v/>
      </c>
      <c r="R29" s="170"/>
      <c r="S29" s="200" t="str">
        <f t="shared" si="62"/>
        <v/>
      </c>
      <c r="T29" s="170"/>
      <c r="U29" s="171"/>
      <c r="V29" s="201">
        <v>3</v>
      </c>
      <c r="W29" s="200">
        <f>IF(V29*14=0,"",V29*14)</f>
        <v>42</v>
      </c>
      <c r="X29" s="170">
        <v>2</v>
      </c>
      <c r="Y29" s="200">
        <f>IF(X29*14=0,"",X29*14)</f>
        <v>28</v>
      </c>
      <c r="Z29" s="170">
        <v>6</v>
      </c>
      <c r="AA29" s="139" t="s">
        <v>93</v>
      </c>
      <c r="AB29" s="170"/>
      <c r="AC29" s="200" t="str">
        <f t="shared" si="63"/>
        <v/>
      </c>
      <c r="AD29" s="170"/>
      <c r="AE29" s="200" t="str">
        <f t="shared" si="64"/>
        <v/>
      </c>
      <c r="AF29" s="170"/>
      <c r="AG29" s="171"/>
      <c r="AH29" s="201"/>
      <c r="AI29" s="200" t="str">
        <f t="shared" si="65"/>
        <v/>
      </c>
      <c r="AJ29" s="170"/>
      <c r="AK29" s="200" t="str">
        <f t="shared" si="66"/>
        <v/>
      </c>
      <c r="AL29" s="170"/>
      <c r="AM29" s="139"/>
      <c r="AN29" s="201"/>
      <c r="AO29" s="200" t="str">
        <f t="shared" si="67"/>
        <v/>
      </c>
      <c r="AP29" s="224"/>
      <c r="AQ29" s="200" t="str">
        <f t="shared" si="68"/>
        <v/>
      </c>
      <c r="AR29" s="224"/>
      <c r="AS29" s="203"/>
      <c r="AT29" s="170"/>
      <c r="AU29" s="200" t="str">
        <f t="shared" si="69"/>
        <v/>
      </c>
      <c r="AV29" s="170"/>
      <c r="AW29" s="200" t="str">
        <f t="shared" si="70"/>
        <v/>
      </c>
      <c r="AX29" s="170"/>
      <c r="AY29" s="170"/>
      <c r="AZ29" s="219">
        <f t="shared" si="52"/>
        <v>3</v>
      </c>
      <c r="BA29" s="220">
        <f t="shared" si="53"/>
        <v>42</v>
      </c>
      <c r="BB29" s="220">
        <f t="shared" si="54"/>
        <v>2</v>
      </c>
      <c r="BC29" s="220">
        <f t="shared" si="47"/>
        <v>28</v>
      </c>
      <c r="BD29" s="220">
        <f t="shared" si="71"/>
        <v>6</v>
      </c>
      <c r="BE29" s="221">
        <f t="shared" si="56"/>
        <v>5</v>
      </c>
      <c r="BF29" s="225" t="s">
        <v>75</v>
      </c>
      <c r="BG29" s="223" t="s">
        <v>76</v>
      </c>
    </row>
    <row r="30" spans="1:59" ht="15.75" customHeight="1" thickBot="1" x14ac:dyDescent="0.4">
      <c r="A30" s="159" t="s">
        <v>94</v>
      </c>
      <c r="B30" s="125" t="s">
        <v>29</v>
      </c>
      <c r="C30" s="159" t="s">
        <v>95</v>
      </c>
      <c r="D30" s="170"/>
      <c r="E30" s="200" t="str">
        <f t="shared" si="57"/>
        <v/>
      </c>
      <c r="F30" s="170"/>
      <c r="G30" s="200" t="str">
        <f t="shared" si="58"/>
        <v/>
      </c>
      <c r="H30" s="170"/>
      <c r="I30" s="171"/>
      <c r="J30" s="230"/>
      <c r="K30" s="231" t="str">
        <f t="shared" si="59"/>
        <v/>
      </c>
      <c r="L30" s="228"/>
      <c r="M30" s="231" t="str">
        <f t="shared" si="60"/>
        <v/>
      </c>
      <c r="N30" s="228"/>
      <c r="O30" s="232"/>
      <c r="P30" s="170"/>
      <c r="Q30" s="200" t="str">
        <f t="shared" si="61"/>
        <v/>
      </c>
      <c r="R30" s="170"/>
      <c r="S30" s="200" t="str">
        <f t="shared" si="62"/>
        <v/>
      </c>
      <c r="T30" s="170"/>
      <c r="U30" s="171"/>
      <c r="V30" s="201">
        <v>1</v>
      </c>
      <c r="W30" s="200">
        <f>IF(V30*14=0,"",V30*14)</f>
        <v>14</v>
      </c>
      <c r="X30" s="170">
        <v>1</v>
      </c>
      <c r="Y30" s="200">
        <f>IF(X30*14=0,"",X30*14)</f>
        <v>14</v>
      </c>
      <c r="Z30" s="170">
        <v>3</v>
      </c>
      <c r="AA30" s="139" t="s">
        <v>31</v>
      </c>
      <c r="AB30" s="170"/>
      <c r="AC30" s="200" t="str">
        <f t="shared" si="63"/>
        <v/>
      </c>
      <c r="AD30" s="170"/>
      <c r="AE30" s="200" t="str">
        <f t="shared" si="64"/>
        <v/>
      </c>
      <c r="AF30" s="170"/>
      <c r="AG30" s="171"/>
      <c r="AH30" s="201"/>
      <c r="AI30" s="200" t="str">
        <f t="shared" si="65"/>
        <v/>
      </c>
      <c r="AJ30" s="170"/>
      <c r="AK30" s="200" t="str">
        <f t="shared" si="66"/>
        <v/>
      </c>
      <c r="AL30" s="170"/>
      <c r="AM30" s="139"/>
      <c r="AN30" s="201"/>
      <c r="AO30" s="200" t="str">
        <f t="shared" si="67"/>
        <v/>
      </c>
      <c r="AP30" s="224"/>
      <c r="AQ30" s="200" t="str">
        <f t="shared" si="68"/>
        <v/>
      </c>
      <c r="AR30" s="224"/>
      <c r="AS30" s="203"/>
      <c r="AT30" s="170"/>
      <c r="AU30" s="200" t="str">
        <f t="shared" si="69"/>
        <v/>
      </c>
      <c r="AV30" s="170"/>
      <c r="AW30" s="200" t="str">
        <f t="shared" si="70"/>
        <v/>
      </c>
      <c r="AX30" s="170"/>
      <c r="AY30" s="170"/>
      <c r="AZ30" s="219">
        <f t="shared" si="52"/>
        <v>1</v>
      </c>
      <c r="BA30" s="220">
        <f t="shared" si="53"/>
        <v>14</v>
      </c>
      <c r="BB30" s="220">
        <f t="shared" si="54"/>
        <v>1</v>
      </c>
      <c r="BC30" s="220">
        <f t="shared" si="47"/>
        <v>14</v>
      </c>
      <c r="BD30" s="220">
        <f t="shared" si="71"/>
        <v>3</v>
      </c>
      <c r="BE30" s="221">
        <f t="shared" si="56"/>
        <v>2</v>
      </c>
      <c r="BF30" s="225" t="s">
        <v>48</v>
      </c>
      <c r="BG30" s="223" t="s">
        <v>96</v>
      </c>
    </row>
    <row r="31" spans="1:59" ht="15.75" customHeight="1" thickBot="1" x14ac:dyDescent="0.4">
      <c r="A31" s="159" t="s">
        <v>97</v>
      </c>
      <c r="B31" s="125" t="s">
        <v>29</v>
      </c>
      <c r="C31" s="159" t="s">
        <v>98</v>
      </c>
      <c r="D31" s="170"/>
      <c r="E31" s="200" t="str">
        <f t="shared" si="57"/>
        <v/>
      </c>
      <c r="F31" s="170"/>
      <c r="G31" s="200" t="str">
        <f t="shared" si="58"/>
        <v/>
      </c>
      <c r="H31" s="170"/>
      <c r="I31" s="171"/>
      <c r="J31" s="230"/>
      <c r="K31" s="231" t="str">
        <f t="shared" si="59"/>
        <v/>
      </c>
      <c r="L31" s="228"/>
      <c r="M31" s="231" t="str">
        <f t="shared" si="60"/>
        <v/>
      </c>
      <c r="N31" s="228"/>
      <c r="O31" s="232"/>
      <c r="P31" s="170"/>
      <c r="Q31" s="200" t="str">
        <f t="shared" si="61"/>
        <v/>
      </c>
      <c r="R31" s="170"/>
      <c r="S31" s="200" t="str">
        <f t="shared" si="62"/>
        <v/>
      </c>
      <c r="T31" s="170"/>
      <c r="U31" s="171"/>
      <c r="V31" s="201">
        <v>3</v>
      </c>
      <c r="W31" s="200">
        <f t="shared" ref="W31" si="72">IF(V31*14=0,"",V31*14)</f>
        <v>42</v>
      </c>
      <c r="X31" s="170">
        <v>2</v>
      </c>
      <c r="Y31" s="200">
        <f t="shared" ref="Y31" si="73">IF(X31*14=0,"",X31*14)</f>
        <v>28</v>
      </c>
      <c r="Z31" s="170">
        <v>6</v>
      </c>
      <c r="AA31" s="139" t="s">
        <v>29</v>
      </c>
      <c r="AB31" s="170"/>
      <c r="AC31" s="200" t="str">
        <f t="shared" si="63"/>
        <v/>
      </c>
      <c r="AD31" s="170"/>
      <c r="AE31" s="200" t="str">
        <f t="shared" si="64"/>
        <v/>
      </c>
      <c r="AF31" s="170"/>
      <c r="AG31" s="171"/>
      <c r="AH31" s="201"/>
      <c r="AI31" s="200" t="str">
        <f t="shared" si="65"/>
        <v/>
      </c>
      <c r="AJ31" s="170"/>
      <c r="AK31" s="200" t="str">
        <f t="shared" si="66"/>
        <v/>
      </c>
      <c r="AL31" s="170"/>
      <c r="AM31" s="139"/>
      <c r="AN31" s="201"/>
      <c r="AO31" s="200" t="str">
        <f t="shared" si="67"/>
        <v/>
      </c>
      <c r="AP31" s="224"/>
      <c r="AQ31" s="200" t="str">
        <f t="shared" si="68"/>
        <v/>
      </c>
      <c r="AR31" s="224"/>
      <c r="AS31" s="203"/>
      <c r="AT31" s="170"/>
      <c r="AU31" s="200" t="str">
        <f t="shared" si="69"/>
        <v/>
      </c>
      <c r="AV31" s="170"/>
      <c r="AW31" s="200" t="str">
        <f t="shared" si="70"/>
        <v/>
      </c>
      <c r="AX31" s="170"/>
      <c r="AY31" s="170"/>
      <c r="AZ31" s="219">
        <f t="shared" si="52"/>
        <v>3</v>
      </c>
      <c r="BA31" s="220">
        <f t="shared" si="53"/>
        <v>42</v>
      </c>
      <c r="BB31" s="220">
        <f t="shared" si="54"/>
        <v>2</v>
      </c>
      <c r="BC31" s="220">
        <f t="shared" si="47"/>
        <v>28</v>
      </c>
      <c r="BD31" s="220">
        <f t="shared" si="71"/>
        <v>6</v>
      </c>
      <c r="BE31" s="221">
        <f t="shared" si="56"/>
        <v>5</v>
      </c>
      <c r="BF31" s="225" t="s">
        <v>75</v>
      </c>
      <c r="BG31" s="223" t="s">
        <v>76</v>
      </c>
    </row>
    <row r="32" spans="1:59" s="198" customFormat="1" ht="15.75" customHeight="1" thickBot="1" x14ac:dyDescent="0.4">
      <c r="A32" s="180" t="s">
        <v>99</v>
      </c>
      <c r="B32" s="181" t="s">
        <v>29</v>
      </c>
      <c r="C32" s="180" t="s">
        <v>100</v>
      </c>
      <c r="D32" s="182"/>
      <c r="E32" s="183" t="str">
        <f>IF(D32*14=0,"",D32*14)</f>
        <v/>
      </c>
      <c r="F32" s="182"/>
      <c r="G32" s="183" t="str">
        <f>IF(F32*14=0,"",F32*14)</f>
        <v/>
      </c>
      <c r="H32" s="182"/>
      <c r="I32" s="184"/>
      <c r="J32" s="194"/>
      <c r="K32" s="195" t="str">
        <f>IF(J32*14=0,"",J32*14)</f>
        <v/>
      </c>
      <c r="L32" s="196"/>
      <c r="M32" s="195" t="str">
        <f>IF(L32*14=0,"",L32*14)</f>
        <v/>
      </c>
      <c r="N32" s="196"/>
      <c r="O32" s="197"/>
      <c r="P32" s="182"/>
      <c r="Q32" s="183" t="str">
        <f>IF(P32*14=0,"",P32*14)</f>
        <v/>
      </c>
      <c r="R32" s="182"/>
      <c r="S32" s="183" t="str">
        <f>IF(R32*14=0,"",R32*14)</f>
        <v/>
      </c>
      <c r="T32" s="182"/>
      <c r="U32" s="184"/>
      <c r="V32" s="185">
        <v>2</v>
      </c>
      <c r="W32" s="183">
        <v>28</v>
      </c>
      <c r="X32" s="182">
        <v>2</v>
      </c>
      <c r="Y32" s="183">
        <f>IF(X32*14=0,"",X32*14)</f>
        <v>28</v>
      </c>
      <c r="Z32" s="182">
        <v>4</v>
      </c>
      <c r="AA32" s="186" t="s">
        <v>93</v>
      </c>
      <c r="AB32" s="182"/>
      <c r="AC32" s="183"/>
      <c r="AD32" s="182"/>
      <c r="AE32" s="183"/>
      <c r="AF32" s="182"/>
      <c r="AG32" s="184"/>
      <c r="AH32" s="185"/>
      <c r="AI32" s="183"/>
      <c r="AJ32" s="182"/>
      <c r="AK32" s="183"/>
      <c r="AL32" s="182"/>
      <c r="AM32" s="186"/>
      <c r="AN32" s="185"/>
      <c r="AO32" s="183"/>
      <c r="AP32" s="187"/>
      <c r="AQ32" s="183"/>
      <c r="AR32" s="187"/>
      <c r="AS32" s="188"/>
      <c r="AT32" s="182"/>
      <c r="AU32" s="183"/>
      <c r="AV32" s="182"/>
      <c r="AW32" s="183"/>
      <c r="AX32" s="182"/>
      <c r="AY32" s="182"/>
      <c r="AZ32" s="189"/>
      <c r="BA32" s="190">
        <f t="shared" si="53"/>
        <v>28</v>
      </c>
      <c r="BB32" s="190">
        <f t="shared" si="54"/>
        <v>2</v>
      </c>
      <c r="BC32" s="190">
        <f t="shared" si="47"/>
        <v>28</v>
      </c>
      <c r="BD32" s="190">
        <f t="shared" si="71"/>
        <v>4</v>
      </c>
      <c r="BE32" s="191">
        <f t="shared" si="56"/>
        <v>4</v>
      </c>
      <c r="BF32" s="211" t="s">
        <v>75</v>
      </c>
      <c r="BG32" s="192" t="s">
        <v>101</v>
      </c>
    </row>
    <row r="33" spans="1:59" ht="15.75" customHeight="1" thickTop="1" thickBot="1" x14ac:dyDescent="0.4">
      <c r="A33" s="226" t="s">
        <v>102</v>
      </c>
      <c r="B33" s="227" t="s">
        <v>29</v>
      </c>
      <c r="C33" s="226" t="s">
        <v>103</v>
      </c>
      <c r="D33" s="228"/>
      <c r="E33" s="231"/>
      <c r="F33" s="228"/>
      <c r="G33" s="231"/>
      <c r="H33" s="228"/>
      <c r="I33" s="202"/>
      <c r="J33" s="230"/>
      <c r="K33" s="231"/>
      <c r="L33" s="228"/>
      <c r="M33" s="231"/>
      <c r="N33" s="228"/>
      <c r="O33" s="232"/>
      <c r="P33" s="228"/>
      <c r="Q33" s="231"/>
      <c r="R33" s="228"/>
      <c r="S33" s="231"/>
      <c r="T33" s="228"/>
      <c r="U33" s="202"/>
      <c r="V33" s="230"/>
      <c r="W33" s="231"/>
      <c r="X33" s="228"/>
      <c r="Y33" s="231"/>
      <c r="Z33" s="228"/>
      <c r="AA33" s="232"/>
      <c r="AB33" s="228">
        <v>1</v>
      </c>
      <c r="AC33" s="231">
        <f t="shared" ref="AC33" si="74">IF(AB33*14=0,"",AB33*14)</f>
        <v>14</v>
      </c>
      <c r="AD33" s="228">
        <v>1</v>
      </c>
      <c r="AE33" s="231">
        <f t="shared" ref="AE33" si="75">IF(AD33*14=0,"",AD33*14)</f>
        <v>14</v>
      </c>
      <c r="AF33" s="228">
        <v>2</v>
      </c>
      <c r="AG33" s="202" t="s">
        <v>43</v>
      </c>
      <c r="AH33" s="230"/>
      <c r="AI33" s="231" t="str">
        <f t="shared" si="65"/>
        <v/>
      </c>
      <c r="AJ33" s="228"/>
      <c r="AK33" s="231" t="str">
        <f t="shared" si="66"/>
        <v/>
      </c>
      <c r="AL33" s="228"/>
      <c r="AM33" s="232"/>
      <c r="AN33" s="230"/>
      <c r="AO33" s="231" t="str">
        <f t="shared" si="67"/>
        <v/>
      </c>
      <c r="AP33" s="233"/>
      <c r="AQ33" s="231" t="str">
        <f t="shared" si="68"/>
        <v/>
      </c>
      <c r="AR33" s="233"/>
      <c r="AS33" s="177"/>
      <c r="AT33" s="228"/>
      <c r="AU33" s="231" t="str">
        <f t="shared" si="69"/>
        <v/>
      </c>
      <c r="AV33" s="228"/>
      <c r="AW33" s="231" t="str">
        <f t="shared" si="70"/>
        <v/>
      </c>
      <c r="AX33" s="228"/>
      <c r="AY33" s="228"/>
      <c r="AZ33" s="178">
        <f>IF(D33+J33+P33+V33+AB33+AH33+AN33+AT33=0,"",D33+J33+P33+V33+AB33+AH33+AN33+AT33)</f>
        <v>1</v>
      </c>
      <c r="BA33" s="234">
        <f>IF((D33+J33+P33+V33+AB33+AH33+AN33+AT33)*14=0,"",(D33+J33+P33+V33+AB33+AH33+AN33+AT33)*14)</f>
        <v>14</v>
      </c>
      <c r="BB33" s="234">
        <f>IF(F33+L33+R33+X33+AD33+AJ33+AP33+AV33=0,"",F33+L33+R33+X33+AD33+AJ33+AP33+AV33)</f>
        <v>1</v>
      </c>
      <c r="BC33" s="234">
        <f>IF((L33+F33+R33+X33+AD33+AJ33+AP33+AV33)*14=0,"",(L33+F33+R33+X33+AD33+AJ33+AP33+AV33)*14)</f>
        <v>14</v>
      </c>
      <c r="BD33" s="234">
        <f>IF(N33+H33+T33+Z33+AF33+AL33+AR33+AX33=0,"",N33+H33+T33+Z33+AF33+AL33+AR33+AX33)</f>
        <v>2</v>
      </c>
      <c r="BE33" s="179">
        <f>IF(D33+F33+L33+J33+P33+R33+V33+X33+AB33+AD33+AH33+AJ33+AN33+AP33+AT33+AV33=0,"",D33+F33+L33+J33+P33+R33+V33+X33+AB33+AD33+AH33+AJ33+AN33+AP33+AT33+AV33)</f>
        <v>2</v>
      </c>
      <c r="BF33" s="225" t="s">
        <v>104</v>
      </c>
      <c r="BG33" s="212" t="s">
        <v>105</v>
      </c>
    </row>
    <row r="34" spans="1:59" s="82" customFormat="1" ht="15.75" customHeight="1" thickBot="1" x14ac:dyDescent="0.4">
      <c r="A34" s="159" t="s">
        <v>106</v>
      </c>
      <c r="B34" s="125" t="s">
        <v>29</v>
      </c>
      <c r="C34" s="159" t="s">
        <v>107</v>
      </c>
      <c r="D34" s="170"/>
      <c r="E34" s="200" t="str">
        <f t="shared" ref="E34:E44" si="76">IF(D34*14=0,"",D34*14)</f>
        <v/>
      </c>
      <c r="F34" s="170"/>
      <c r="G34" s="200" t="str">
        <f t="shared" ref="G34:G44" si="77">IF(F34*14=0,"",F34*14)</f>
        <v/>
      </c>
      <c r="H34" s="170"/>
      <c r="I34" s="171"/>
      <c r="J34" s="230"/>
      <c r="K34" s="231" t="str">
        <f t="shared" si="1"/>
        <v/>
      </c>
      <c r="L34" s="228"/>
      <c r="M34" s="231" t="str">
        <f t="shared" si="2"/>
        <v/>
      </c>
      <c r="N34" s="228"/>
      <c r="O34" s="232"/>
      <c r="P34" s="170"/>
      <c r="Q34" s="200" t="str">
        <f t="shared" si="3"/>
        <v/>
      </c>
      <c r="R34" s="170"/>
      <c r="S34" s="200" t="str">
        <f t="shared" si="4"/>
        <v/>
      </c>
      <c r="T34" s="170"/>
      <c r="U34" s="171"/>
      <c r="V34" s="201"/>
      <c r="W34" s="200" t="str">
        <f t="shared" ref="W34:W44" si="78">IF(V34*14=0,"",V34*14)</f>
        <v/>
      </c>
      <c r="X34" s="170"/>
      <c r="Y34" s="200" t="str">
        <f t="shared" ref="Y34:Y44" si="79">IF(X34*14=0,"",X34*14)</f>
        <v/>
      </c>
      <c r="Z34" s="170"/>
      <c r="AA34" s="139"/>
      <c r="AB34" s="170"/>
      <c r="AC34" s="200" t="str">
        <f t="shared" si="7"/>
        <v/>
      </c>
      <c r="AD34" s="170"/>
      <c r="AE34" s="200" t="str">
        <f t="shared" si="8"/>
        <v/>
      </c>
      <c r="AF34" s="170"/>
      <c r="AG34" s="171"/>
      <c r="AH34" s="201">
        <v>1</v>
      </c>
      <c r="AI34" s="200">
        <f t="shared" ref="AI34:AI42" si="80">IF(AH34*14=0,"",AH34*14)</f>
        <v>14</v>
      </c>
      <c r="AJ34" s="170">
        <v>1</v>
      </c>
      <c r="AK34" s="200">
        <f t="shared" si="10"/>
        <v>14</v>
      </c>
      <c r="AL34" s="170">
        <v>2</v>
      </c>
      <c r="AM34" s="139" t="s">
        <v>31</v>
      </c>
      <c r="AN34" s="201"/>
      <c r="AO34" s="200" t="str">
        <f t="shared" si="11"/>
        <v/>
      </c>
      <c r="AP34" s="224"/>
      <c r="AQ34" s="200" t="str">
        <f t="shared" si="12"/>
        <v/>
      </c>
      <c r="AR34" s="224"/>
      <c r="AS34" s="203"/>
      <c r="AT34" s="170"/>
      <c r="AU34" s="200" t="str">
        <f t="shared" si="13"/>
        <v/>
      </c>
      <c r="AV34" s="170"/>
      <c r="AW34" s="200" t="str">
        <f t="shared" si="14"/>
        <v/>
      </c>
      <c r="AX34" s="170"/>
      <c r="AY34" s="170"/>
      <c r="AZ34" s="219">
        <f t="shared" ref="AZ34:AZ38" si="81">IF(D34+J34+P34+V34+AB34+AH34+AN34+AT34=0,"",D34+J34+P34+V34+AB34+AH34+AN34+AT34)</f>
        <v>1</v>
      </c>
      <c r="BA34" s="220">
        <f t="shared" ref="BA34:BA44" si="82">IF((D34+J34+P34+V34+AB34+AH34+AN34+AT34)*14=0,"",(D34+J34+P34+V34+AB34+AH34+AN34+AT34)*14)</f>
        <v>14</v>
      </c>
      <c r="BB34" s="220">
        <f t="shared" ref="BB34:BB38" si="83">IF(F34+L34+R34+X34+AD34+AJ34+AP34+AV34=0,"",F34+L34+R34+X34+AD34+AJ34+AP34+AV34)</f>
        <v>1</v>
      </c>
      <c r="BC34" s="220">
        <f t="shared" ref="BC34:BC41" si="84">IF((L34+F34+R34+X34+AD34+AJ34+AP34+AV34)*14=0,"",(L34+F34+R34+X34+AD34+AJ34+AP34+AV34)*14)</f>
        <v>14</v>
      </c>
      <c r="BD34" s="220">
        <f t="shared" si="18"/>
        <v>2</v>
      </c>
      <c r="BE34" s="221">
        <f t="shared" ref="BE34:BE37" si="85">IF(D34+F34+L34+J34+P34+R34+V34+X34+AB34+AD34+AH34+AJ34+AN34+AP34+AT34+AV34=0,"",D34+F34+L34+J34+P34+R34+V34+X34+AB34+AD34+AH34+AJ34+AN34+AP34+AT34+AV34)</f>
        <v>2</v>
      </c>
      <c r="BF34" s="225" t="s">
        <v>108</v>
      </c>
      <c r="BG34" s="223" t="s">
        <v>109</v>
      </c>
    </row>
    <row r="35" spans="1:59" ht="15.75" customHeight="1" thickBot="1" x14ac:dyDescent="0.4">
      <c r="A35" s="159" t="s">
        <v>428</v>
      </c>
      <c r="B35" s="125" t="s">
        <v>29</v>
      </c>
      <c r="C35" s="159" t="s">
        <v>110</v>
      </c>
      <c r="D35" s="170"/>
      <c r="E35" s="200" t="str">
        <f t="shared" si="76"/>
        <v/>
      </c>
      <c r="F35" s="170"/>
      <c r="G35" s="200" t="str">
        <f t="shared" si="77"/>
        <v/>
      </c>
      <c r="H35" s="170"/>
      <c r="I35" s="171"/>
      <c r="J35" s="230"/>
      <c r="K35" s="231" t="str">
        <f t="shared" si="1"/>
        <v/>
      </c>
      <c r="L35" s="228">
        <v>3</v>
      </c>
      <c r="M35" s="231">
        <f t="shared" si="2"/>
        <v>42</v>
      </c>
      <c r="N35" s="228">
        <v>2</v>
      </c>
      <c r="O35" s="232" t="s">
        <v>31</v>
      </c>
      <c r="P35" s="170"/>
      <c r="Q35" s="200" t="str">
        <f t="shared" si="3"/>
        <v/>
      </c>
      <c r="R35" s="170"/>
      <c r="S35" s="200" t="str">
        <f t="shared" si="4"/>
        <v/>
      </c>
      <c r="T35" s="170"/>
      <c r="U35" s="171"/>
      <c r="V35" s="201"/>
      <c r="W35" s="200" t="str">
        <f t="shared" si="78"/>
        <v/>
      </c>
      <c r="X35" s="170"/>
      <c r="Y35" s="200" t="str">
        <f t="shared" si="79"/>
        <v/>
      </c>
      <c r="Z35" s="170"/>
      <c r="AA35" s="139"/>
      <c r="AB35" s="170"/>
      <c r="AC35" s="200" t="str">
        <f t="shared" si="7"/>
        <v/>
      </c>
      <c r="AD35" s="170"/>
      <c r="AE35" s="200" t="str">
        <f t="shared" si="8"/>
        <v/>
      </c>
      <c r="AF35" s="170"/>
      <c r="AG35" s="171"/>
      <c r="AH35" s="201"/>
      <c r="AI35" s="200" t="str">
        <f t="shared" si="80"/>
        <v/>
      </c>
      <c r="AJ35" s="170"/>
      <c r="AK35" s="200" t="str">
        <f t="shared" si="10"/>
        <v/>
      </c>
      <c r="AL35" s="170"/>
      <c r="AM35" s="139"/>
      <c r="AN35" s="201"/>
      <c r="AO35" s="200" t="str">
        <f t="shared" si="11"/>
        <v/>
      </c>
      <c r="AP35" s="224"/>
      <c r="AQ35" s="200" t="str">
        <f t="shared" si="12"/>
        <v/>
      </c>
      <c r="AR35" s="224"/>
      <c r="AS35" s="203"/>
      <c r="AT35" s="170"/>
      <c r="AU35" s="200" t="str">
        <f t="shared" si="13"/>
        <v/>
      </c>
      <c r="AV35" s="170"/>
      <c r="AW35" s="200" t="str">
        <f t="shared" si="14"/>
        <v/>
      </c>
      <c r="AX35" s="170"/>
      <c r="AY35" s="170"/>
      <c r="AZ35" s="219" t="str">
        <f t="shared" si="81"/>
        <v/>
      </c>
      <c r="BA35" s="220" t="str">
        <f t="shared" si="82"/>
        <v/>
      </c>
      <c r="BB35" s="220">
        <f t="shared" si="83"/>
        <v>3</v>
      </c>
      <c r="BC35" s="220">
        <f t="shared" si="84"/>
        <v>42</v>
      </c>
      <c r="BD35" s="220">
        <f t="shared" si="18"/>
        <v>2</v>
      </c>
      <c r="BE35" s="221">
        <f t="shared" si="85"/>
        <v>3</v>
      </c>
      <c r="BF35" s="225" t="s">
        <v>111</v>
      </c>
      <c r="BG35" s="223" t="s">
        <v>112</v>
      </c>
    </row>
    <row r="36" spans="1:59" ht="15.75" customHeight="1" thickBot="1" x14ac:dyDescent="0.4">
      <c r="A36" s="159" t="s">
        <v>429</v>
      </c>
      <c r="B36" s="125" t="s">
        <v>29</v>
      </c>
      <c r="C36" s="159" t="s">
        <v>113</v>
      </c>
      <c r="D36" s="170"/>
      <c r="E36" s="200" t="str">
        <f t="shared" si="76"/>
        <v/>
      </c>
      <c r="F36" s="170"/>
      <c r="G36" s="200" t="str">
        <f t="shared" si="77"/>
        <v/>
      </c>
      <c r="H36" s="170"/>
      <c r="I36" s="171"/>
      <c r="J36" s="230"/>
      <c r="K36" s="231" t="str">
        <f t="shared" si="1"/>
        <v/>
      </c>
      <c r="L36" s="228"/>
      <c r="M36" s="231" t="str">
        <f t="shared" si="2"/>
        <v/>
      </c>
      <c r="N36" s="228"/>
      <c r="O36" s="232"/>
      <c r="P36" s="170"/>
      <c r="Q36" s="200" t="str">
        <f t="shared" si="3"/>
        <v/>
      </c>
      <c r="R36" s="170">
        <v>2</v>
      </c>
      <c r="S36" s="200">
        <f t="shared" si="4"/>
        <v>28</v>
      </c>
      <c r="T36" s="170">
        <v>2</v>
      </c>
      <c r="U36" s="171" t="s">
        <v>31</v>
      </c>
      <c r="V36" s="201"/>
      <c r="W36" s="200" t="str">
        <f t="shared" si="78"/>
        <v/>
      </c>
      <c r="X36" s="170"/>
      <c r="Y36" s="200" t="str">
        <f t="shared" si="79"/>
        <v/>
      </c>
      <c r="Z36" s="170"/>
      <c r="AA36" s="139"/>
      <c r="AB36" s="170"/>
      <c r="AC36" s="200" t="str">
        <f t="shared" si="7"/>
        <v/>
      </c>
      <c r="AD36" s="170"/>
      <c r="AE36" s="200" t="str">
        <f t="shared" si="8"/>
        <v/>
      </c>
      <c r="AF36" s="170"/>
      <c r="AG36" s="171"/>
      <c r="AH36" s="201"/>
      <c r="AI36" s="200" t="str">
        <f t="shared" si="80"/>
        <v/>
      </c>
      <c r="AJ36" s="170"/>
      <c r="AK36" s="200" t="str">
        <f t="shared" si="10"/>
        <v/>
      </c>
      <c r="AL36" s="170"/>
      <c r="AM36" s="139"/>
      <c r="AN36" s="201"/>
      <c r="AO36" s="200" t="str">
        <f t="shared" si="11"/>
        <v/>
      </c>
      <c r="AP36" s="224"/>
      <c r="AQ36" s="200" t="str">
        <f t="shared" si="12"/>
        <v/>
      </c>
      <c r="AR36" s="224"/>
      <c r="AS36" s="203"/>
      <c r="AT36" s="170"/>
      <c r="AU36" s="200" t="str">
        <f t="shared" si="13"/>
        <v/>
      </c>
      <c r="AV36" s="170"/>
      <c r="AW36" s="200" t="str">
        <f t="shared" si="14"/>
        <v/>
      </c>
      <c r="AX36" s="170"/>
      <c r="AY36" s="170"/>
      <c r="AZ36" s="219" t="str">
        <f t="shared" si="81"/>
        <v/>
      </c>
      <c r="BA36" s="220" t="str">
        <f t="shared" si="82"/>
        <v/>
      </c>
      <c r="BB36" s="220">
        <f t="shared" si="83"/>
        <v>2</v>
      </c>
      <c r="BC36" s="220">
        <f t="shared" si="84"/>
        <v>28</v>
      </c>
      <c r="BD36" s="220">
        <f t="shared" si="18"/>
        <v>2</v>
      </c>
      <c r="BE36" s="221">
        <f t="shared" si="85"/>
        <v>2</v>
      </c>
      <c r="BF36" s="225" t="s">
        <v>111</v>
      </c>
      <c r="BG36" s="223" t="s">
        <v>112</v>
      </c>
    </row>
    <row r="37" spans="1:59" s="9" customFormat="1" ht="15.75" customHeight="1" thickBot="1" x14ac:dyDescent="0.4">
      <c r="A37" s="159" t="s">
        <v>430</v>
      </c>
      <c r="B37" s="125" t="s">
        <v>29</v>
      </c>
      <c r="C37" s="159" t="s">
        <v>114</v>
      </c>
      <c r="D37" s="170"/>
      <c r="E37" s="200" t="str">
        <f t="shared" si="76"/>
        <v/>
      </c>
      <c r="F37" s="170"/>
      <c r="G37" s="200" t="str">
        <f t="shared" si="77"/>
        <v/>
      </c>
      <c r="H37" s="170"/>
      <c r="I37" s="171"/>
      <c r="J37" s="230"/>
      <c r="K37" s="231" t="str">
        <f t="shared" si="1"/>
        <v/>
      </c>
      <c r="L37" s="228"/>
      <c r="M37" s="231" t="str">
        <f t="shared" si="2"/>
        <v/>
      </c>
      <c r="N37" s="228"/>
      <c r="O37" s="232"/>
      <c r="P37" s="170"/>
      <c r="Q37" s="200" t="str">
        <f t="shared" si="3"/>
        <v/>
      </c>
      <c r="R37" s="170"/>
      <c r="S37" s="200" t="str">
        <f t="shared" si="4"/>
        <v/>
      </c>
      <c r="T37" s="170"/>
      <c r="U37" s="171"/>
      <c r="V37" s="201"/>
      <c r="W37" s="200" t="str">
        <f t="shared" si="78"/>
        <v/>
      </c>
      <c r="X37" s="170">
        <v>2</v>
      </c>
      <c r="Y37" s="200">
        <f t="shared" si="79"/>
        <v>28</v>
      </c>
      <c r="Z37" s="170">
        <v>2</v>
      </c>
      <c r="AA37" s="139" t="s">
        <v>31</v>
      </c>
      <c r="AB37" s="170"/>
      <c r="AC37" s="200" t="str">
        <f t="shared" si="7"/>
        <v/>
      </c>
      <c r="AD37" s="170"/>
      <c r="AE37" s="200" t="str">
        <f t="shared" si="8"/>
        <v/>
      </c>
      <c r="AF37" s="170"/>
      <c r="AG37" s="171"/>
      <c r="AH37" s="201"/>
      <c r="AI37" s="200" t="str">
        <f t="shared" si="80"/>
        <v/>
      </c>
      <c r="AJ37" s="170"/>
      <c r="AK37" s="200" t="str">
        <f t="shared" si="10"/>
        <v/>
      </c>
      <c r="AL37" s="170"/>
      <c r="AM37" s="139"/>
      <c r="AN37" s="201"/>
      <c r="AO37" s="200" t="str">
        <f t="shared" si="11"/>
        <v/>
      </c>
      <c r="AP37" s="224"/>
      <c r="AQ37" s="200" t="str">
        <f t="shared" si="12"/>
        <v/>
      </c>
      <c r="AR37" s="224"/>
      <c r="AS37" s="203"/>
      <c r="AT37" s="170"/>
      <c r="AU37" s="200" t="str">
        <f t="shared" si="13"/>
        <v/>
      </c>
      <c r="AV37" s="170"/>
      <c r="AW37" s="200" t="str">
        <f t="shared" si="14"/>
        <v/>
      </c>
      <c r="AX37" s="170"/>
      <c r="AY37" s="170"/>
      <c r="AZ37" s="219" t="str">
        <f t="shared" si="81"/>
        <v/>
      </c>
      <c r="BA37" s="220" t="str">
        <f t="shared" si="82"/>
        <v/>
      </c>
      <c r="BB37" s="220">
        <f t="shared" si="83"/>
        <v>2</v>
      </c>
      <c r="BC37" s="220">
        <f t="shared" si="84"/>
        <v>28</v>
      </c>
      <c r="BD37" s="220">
        <f t="shared" si="18"/>
        <v>2</v>
      </c>
      <c r="BE37" s="221">
        <f t="shared" si="85"/>
        <v>2</v>
      </c>
      <c r="BF37" s="225" t="s">
        <v>111</v>
      </c>
      <c r="BG37" s="223" t="s">
        <v>112</v>
      </c>
    </row>
    <row r="38" spans="1:59" ht="15.75" customHeight="1" thickBot="1" x14ac:dyDescent="0.4">
      <c r="A38" s="159" t="s">
        <v>431</v>
      </c>
      <c r="B38" s="125" t="s">
        <v>29</v>
      </c>
      <c r="C38" s="159" t="s">
        <v>115</v>
      </c>
      <c r="D38" s="170"/>
      <c r="E38" s="200" t="str">
        <f t="shared" si="76"/>
        <v/>
      </c>
      <c r="F38" s="170"/>
      <c r="G38" s="200" t="str">
        <f t="shared" si="77"/>
        <v/>
      </c>
      <c r="H38" s="170"/>
      <c r="I38" s="171"/>
      <c r="J38" s="230"/>
      <c r="K38" s="231" t="str">
        <f t="shared" si="1"/>
        <v/>
      </c>
      <c r="L38" s="228"/>
      <c r="M38" s="231" t="str">
        <f t="shared" si="2"/>
        <v/>
      </c>
      <c r="N38" s="228"/>
      <c r="O38" s="232"/>
      <c r="P38" s="170"/>
      <c r="Q38" s="200" t="str">
        <f t="shared" si="3"/>
        <v/>
      </c>
      <c r="R38" s="170"/>
      <c r="S38" s="200" t="str">
        <f t="shared" si="4"/>
        <v/>
      </c>
      <c r="T38" s="170"/>
      <c r="U38" s="171"/>
      <c r="V38" s="201"/>
      <c r="W38" s="200" t="str">
        <f t="shared" si="78"/>
        <v/>
      </c>
      <c r="X38" s="170"/>
      <c r="Y38" s="200" t="str">
        <f t="shared" si="79"/>
        <v/>
      </c>
      <c r="Z38" s="170"/>
      <c r="AA38" s="139"/>
      <c r="AB38" s="170"/>
      <c r="AC38" s="200" t="str">
        <f t="shared" si="7"/>
        <v/>
      </c>
      <c r="AD38" s="170">
        <v>3</v>
      </c>
      <c r="AE38" s="200">
        <f t="shared" si="8"/>
        <v>42</v>
      </c>
      <c r="AF38" s="170">
        <v>2</v>
      </c>
      <c r="AG38" s="171" t="s">
        <v>31</v>
      </c>
      <c r="AH38" s="201"/>
      <c r="AI38" s="200" t="str">
        <f t="shared" si="80"/>
        <v/>
      </c>
      <c r="AJ38" s="170"/>
      <c r="AK38" s="200" t="str">
        <f t="shared" si="10"/>
        <v/>
      </c>
      <c r="AL38" s="170"/>
      <c r="AM38" s="139"/>
      <c r="AN38" s="201"/>
      <c r="AO38" s="200" t="str">
        <f t="shared" si="11"/>
        <v/>
      </c>
      <c r="AP38" s="224"/>
      <c r="AQ38" s="200" t="str">
        <f t="shared" si="12"/>
        <v/>
      </c>
      <c r="AR38" s="224"/>
      <c r="AS38" s="203"/>
      <c r="AT38" s="170"/>
      <c r="AU38" s="200" t="str">
        <f t="shared" si="13"/>
        <v/>
      </c>
      <c r="AV38" s="170"/>
      <c r="AW38" s="200" t="str">
        <f t="shared" si="14"/>
        <v/>
      </c>
      <c r="AX38" s="170"/>
      <c r="AY38" s="170"/>
      <c r="AZ38" s="219" t="str">
        <f t="shared" si="81"/>
        <v/>
      </c>
      <c r="BA38" s="220" t="str">
        <f t="shared" si="82"/>
        <v/>
      </c>
      <c r="BB38" s="220">
        <f t="shared" si="83"/>
        <v>3</v>
      </c>
      <c r="BC38" s="220">
        <f t="shared" si="84"/>
        <v>42</v>
      </c>
      <c r="BD38" s="220">
        <f t="shared" si="18"/>
        <v>2</v>
      </c>
      <c r="BE38" s="221">
        <f t="shared" ref="BE38:BE44" si="86">IF(D38+F38+L38+J38+P38+R38+V38+X38+AB38+AD38+AH38+AJ38+AN38+AP38+AT38+AV38=0,"",D38+F38+L38+J38+P38+R38+V38+X38+AB38+AD38+AH38+AJ38+AN38+AP38+AT38+AV38)</f>
        <v>3</v>
      </c>
      <c r="BF38" s="225" t="s">
        <v>111</v>
      </c>
      <c r="BG38" s="223" t="s">
        <v>116</v>
      </c>
    </row>
    <row r="39" spans="1:59" ht="15.75" customHeight="1" thickBot="1" x14ac:dyDescent="0.4">
      <c r="A39" s="159" t="s">
        <v>432</v>
      </c>
      <c r="B39" s="125" t="s">
        <v>29</v>
      </c>
      <c r="C39" s="159" t="s">
        <v>117</v>
      </c>
      <c r="D39" s="170"/>
      <c r="E39" s="200" t="str">
        <f t="shared" si="76"/>
        <v/>
      </c>
      <c r="F39" s="170"/>
      <c r="G39" s="200" t="str">
        <f t="shared" si="77"/>
        <v/>
      </c>
      <c r="H39" s="170"/>
      <c r="I39" s="171"/>
      <c r="J39" s="230"/>
      <c r="K39" s="231" t="str">
        <f t="shared" si="1"/>
        <v/>
      </c>
      <c r="L39" s="228"/>
      <c r="M39" s="231" t="str">
        <f t="shared" si="2"/>
        <v/>
      </c>
      <c r="N39" s="228"/>
      <c r="O39" s="232"/>
      <c r="P39" s="170"/>
      <c r="Q39" s="200" t="str">
        <f t="shared" si="3"/>
        <v/>
      </c>
      <c r="R39" s="170"/>
      <c r="S39" s="200" t="str">
        <f t="shared" si="4"/>
        <v/>
      </c>
      <c r="T39" s="170"/>
      <c r="U39" s="171"/>
      <c r="V39" s="201"/>
      <c r="W39" s="200" t="str">
        <f t="shared" si="78"/>
        <v/>
      </c>
      <c r="X39" s="170"/>
      <c r="Y39" s="200" t="str">
        <f t="shared" si="79"/>
        <v/>
      </c>
      <c r="Z39" s="170"/>
      <c r="AA39" s="139"/>
      <c r="AB39" s="170"/>
      <c r="AC39" s="200" t="str">
        <f t="shared" si="7"/>
        <v/>
      </c>
      <c r="AD39" s="170"/>
      <c r="AE39" s="200" t="str">
        <f t="shared" ref="AE39:AE44" si="87">IF(AD39*14=0,"",AD39*14)</f>
        <v/>
      </c>
      <c r="AF39" s="170"/>
      <c r="AG39" s="171"/>
      <c r="AH39" s="201"/>
      <c r="AI39" s="200" t="str">
        <f t="shared" si="80"/>
        <v/>
      </c>
      <c r="AJ39" s="170">
        <v>2</v>
      </c>
      <c r="AK39" s="200">
        <f t="shared" si="10"/>
        <v>28</v>
      </c>
      <c r="AL39" s="170">
        <v>2</v>
      </c>
      <c r="AM39" s="139" t="s">
        <v>31</v>
      </c>
      <c r="AN39" s="201"/>
      <c r="AO39" s="200" t="str">
        <f t="shared" si="11"/>
        <v/>
      </c>
      <c r="AP39" s="224"/>
      <c r="AQ39" s="200" t="str">
        <f t="shared" si="12"/>
        <v/>
      </c>
      <c r="AR39" s="224"/>
      <c r="AS39" s="203"/>
      <c r="AT39" s="170"/>
      <c r="AU39" s="200" t="str">
        <f t="shared" si="13"/>
        <v/>
      </c>
      <c r="AV39" s="170"/>
      <c r="AW39" s="200" t="str">
        <f t="shared" si="14"/>
        <v/>
      </c>
      <c r="AX39" s="170"/>
      <c r="AY39" s="170"/>
      <c r="AZ39" s="219" t="str">
        <f t="shared" ref="AZ39:AZ44" si="88">IF(D39+J39+P39+V39+AB39+AH39+AN39+AT39=0,"",D39+J39+P39+V39+AB39+AH39+AN39+AT39)</f>
        <v/>
      </c>
      <c r="BA39" s="220" t="str">
        <f t="shared" si="82"/>
        <v/>
      </c>
      <c r="BB39" s="220">
        <f t="shared" ref="BB39:BB44" si="89">IF(F39+L39+R39+X39+AD39+AJ39+AP39+AV39=0,"",F39+L39+R39+X39+AD39+AJ39+AP39+AV39)</f>
        <v>2</v>
      </c>
      <c r="BC39" s="220">
        <f t="shared" si="84"/>
        <v>28</v>
      </c>
      <c r="BD39" s="220">
        <f t="shared" si="18"/>
        <v>2</v>
      </c>
      <c r="BE39" s="221">
        <f t="shared" si="86"/>
        <v>2</v>
      </c>
      <c r="BF39" s="225" t="s">
        <v>111</v>
      </c>
      <c r="BG39" s="223" t="s">
        <v>116</v>
      </c>
    </row>
    <row r="40" spans="1:59" ht="15.75" customHeight="1" thickBot="1" x14ac:dyDescent="0.4">
      <c r="A40" s="159" t="s">
        <v>433</v>
      </c>
      <c r="B40" s="125" t="s">
        <v>29</v>
      </c>
      <c r="C40" s="159" t="s">
        <v>118</v>
      </c>
      <c r="D40" s="170"/>
      <c r="E40" s="200" t="str">
        <f t="shared" si="76"/>
        <v/>
      </c>
      <c r="F40" s="170"/>
      <c r="G40" s="200" t="str">
        <f t="shared" si="77"/>
        <v/>
      </c>
      <c r="H40" s="170"/>
      <c r="I40" s="171"/>
      <c r="J40" s="230"/>
      <c r="K40" s="231" t="str">
        <f t="shared" si="1"/>
        <v/>
      </c>
      <c r="L40" s="228"/>
      <c r="M40" s="231" t="str">
        <f t="shared" si="2"/>
        <v/>
      </c>
      <c r="N40" s="228"/>
      <c r="O40" s="232"/>
      <c r="P40" s="170"/>
      <c r="Q40" s="200" t="str">
        <f t="shared" si="3"/>
        <v/>
      </c>
      <c r="R40" s="170"/>
      <c r="S40" s="200" t="str">
        <f t="shared" si="4"/>
        <v/>
      </c>
      <c r="T40" s="170"/>
      <c r="U40" s="171"/>
      <c r="V40" s="201"/>
      <c r="W40" s="200" t="str">
        <f t="shared" si="78"/>
        <v/>
      </c>
      <c r="X40" s="170"/>
      <c r="Y40" s="200" t="str">
        <f t="shared" si="79"/>
        <v/>
      </c>
      <c r="Z40" s="170"/>
      <c r="AA40" s="139"/>
      <c r="AB40" s="170"/>
      <c r="AC40" s="200" t="str">
        <f t="shared" si="7"/>
        <v/>
      </c>
      <c r="AD40" s="170"/>
      <c r="AE40" s="200" t="str">
        <f t="shared" si="87"/>
        <v/>
      </c>
      <c r="AF40" s="170"/>
      <c r="AG40" s="171"/>
      <c r="AH40" s="201"/>
      <c r="AI40" s="200" t="str">
        <f t="shared" si="80"/>
        <v/>
      </c>
      <c r="AJ40" s="170"/>
      <c r="AK40" s="200" t="str">
        <f t="shared" si="10"/>
        <v/>
      </c>
      <c r="AL40" s="170"/>
      <c r="AM40" s="139"/>
      <c r="AN40" s="201"/>
      <c r="AO40" s="200" t="str">
        <f t="shared" si="11"/>
        <v/>
      </c>
      <c r="AP40" s="224">
        <v>2</v>
      </c>
      <c r="AQ40" s="200">
        <f t="shared" si="12"/>
        <v>28</v>
      </c>
      <c r="AR40" s="224">
        <v>2</v>
      </c>
      <c r="AS40" s="203" t="s">
        <v>31</v>
      </c>
      <c r="AT40" s="170"/>
      <c r="AU40" s="200" t="str">
        <f t="shared" si="13"/>
        <v/>
      </c>
      <c r="AV40" s="170"/>
      <c r="AW40" s="200" t="str">
        <f t="shared" si="14"/>
        <v/>
      </c>
      <c r="AX40" s="170"/>
      <c r="AY40" s="170"/>
      <c r="AZ40" s="219" t="str">
        <f t="shared" si="88"/>
        <v/>
      </c>
      <c r="BA40" s="220" t="str">
        <f t="shared" si="82"/>
        <v/>
      </c>
      <c r="BB40" s="220">
        <f t="shared" si="89"/>
        <v>2</v>
      </c>
      <c r="BC40" s="220">
        <f t="shared" si="84"/>
        <v>28</v>
      </c>
      <c r="BD40" s="220">
        <f t="shared" si="18"/>
        <v>2</v>
      </c>
      <c r="BE40" s="221">
        <f t="shared" si="86"/>
        <v>2</v>
      </c>
      <c r="BF40" s="225" t="s">
        <v>111</v>
      </c>
      <c r="BG40" s="223" t="s">
        <v>116</v>
      </c>
    </row>
    <row r="41" spans="1:59" ht="15.75" customHeight="1" thickBot="1" x14ac:dyDescent="0.4">
      <c r="A41" s="159" t="s">
        <v>119</v>
      </c>
      <c r="B41" s="125" t="s">
        <v>29</v>
      </c>
      <c r="C41" s="237" t="s">
        <v>120</v>
      </c>
      <c r="D41" s="170"/>
      <c r="E41" s="200" t="str">
        <f t="shared" si="76"/>
        <v/>
      </c>
      <c r="F41" s="170"/>
      <c r="G41" s="200"/>
      <c r="H41" s="170"/>
      <c r="I41" s="171"/>
      <c r="J41" s="230">
        <v>7</v>
      </c>
      <c r="K41" s="231">
        <f t="shared" si="1"/>
        <v>98</v>
      </c>
      <c r="L41" s="228">
        <v>7</v>
      </c>
      <c r="M41" s="231">
        <f t="shared" si="2"/>
        <v>98</v>
      </c>
      <c r="N41" s="228">
        <v>8</v>
      </c>
      <c r="O41" s="232" t="s">
        <v>31</v>
      </c>
      <c r="P41" s="170"/>
      <c r="Q41" s="200"/>
      <c r="R41" s="170"/>
      <c r="S41" s="200"/>
      <c r="T41" s="170"/>
      <c r="U41" s="171"/>
      <c r="V41" s="201"/>
      <c r="W41" s="200"/>
      <c r="X41" s="170"/>
      <c r="Y41" s="200"/>
      <c r="Z41" s="170"/>
      <c r="AA41" s="139"/>
      <c r="AB41" s="170"/>
      <c r="AC41" s="200"/>
      <c r="AD41" s="170"/>
      <c r="AE41" s="200"/>
      <c r="AF41" s="170"/>
      <c r="AG41" s="171"/>
      <c r="AH41" s="201"/>
      <c r="AI41" s="200"/>
      <c r="AJ41" s="170"/>
      <c r="AK41" s="200"/>
      <c r="AL41" s="170"/>
      <c r="AM41" s="139"/>
      <c r="AN41" s="201"/>
      <c r="AO41" s="200"/>
      <c r="AP41" s="224"/>
      <c r="AQ41" s="200"/>
      <c r="AR41" s="224"/>
      <c r="AS41" s="203"/>
      <c r="AT41" s="170"/>
      <c r="AU41" s="200"/>
      <c r="AV41" s="170"/>
      <c r="AW41" s="200" t="str">
        <f t="shared" si="14"/>
        <v/>
      </c>
      <c r="AX41" s="170"/>
      <c r="AY41" s="170"/>
      <c r="AZ41" s="219">
        <f t="shared" si="88"/>
        <v>7</v>
      </c>
      <c r="BA41" s="220">
        <f t="shared" si="82"/>
        <v>98</v>
      </c>
      <c r="BB41" s="220">
        <f t="shared" si="89"/>
        <v>7</v>
      </c>
      <c r="BC41" s="220">
        <f t="shared" si="84"/>
        <v>98</v>
      </c>
      <c r="BD41" s="220">
        <f t="shared" si="18"/>
        <v>8</v>
      </c>
      <c r="BE41" s="221">
        <f t="shared" si="86"/>
        <v>14</v>
      </c>
      <c r="BF41" s="225" t="s">
        <v>121</v>
      </c>
      <c r="BG41" s="223" t="s">
        <v>122</v>
      </c>
    </row>
    <row r="42" spans="1:59" ht="15.75" customHeight="1" thickBot="1" x14ac:dyDescent="0.4">
      <c r="A42" s="159"/>
      <c r="B42" s="125" t="s">
        <v>123</v>
      </c>
      <c r="C42" s="128" t="s">
        <v>124</v>
      </c>
      <c r="D42" s="170"/>
      <c r="E42" s="200" t="str">
        <f t="shared" si="76"/>
        <v/>
      </c>
      <c r="F42" s="170"/>
      <c r="G42" s="200" t="str">
        <f t="shared" si="77"/>
        <v/>
      </c>
      <c r="H42" s="170"/>
      <c r="I42" s="171"/>
      <c r="J42" s="230"/>
      <c r="K42" s="231" t="str">
        <f t="shared" si="1"/>
        <v/>
      </c>
      <c r="L42" s="228"/>
      <c r="M42" s="231" t="str">
        <f t="shared" si="2"/>
        <v/>
      </c>
      <c r="N42" s="228"/>
      <c r="O42" s="232"/>
      <c r="P42" s="170"/>
      <c r="Q42" s="200" t="str">
        <f t="shared" si="3"/>
        <v/>
      </c>
      <c r="R42" s="170"/>
      <c r="S42" s="200" t="str">
        <f t="shared" si="4"/>
        <v/>
      </c>
      <c r="T42" s="170"/>
      <c r="U42" s="171"/>
      <c r="V42" s="201"/>
      <c r="W42" s="200" t="str">
        <f t="shared" si="78"/>
        <v/>
      </c>
      <c r="X42" s="170"/>
      <c r="Y42" s="200" t="str">
        <f t="shared" si="79"/>
        <v/>
      </c>
      <c r="Z42" s="170"/>
      <c r="AA42" s="139"/>
      <c r="AB42" s="170">
        <v>2</v>
      </c>
      <c r="AC42" s="200">
        <f>IF(AB42*14=0,"",AB42*14)</f>
        <v>28</v>
      </c>
      <c r="AD42" s="170"/>
      <c r="AE42" s="200" t="str">
        <f t="shared" si="87"/>
        <v/>
      </c>
      <c r="AF42" s="170">
        <v>3</v>
      </c>
      <c r="AG42" s="171"/>
      <c r="AH42" s="201"/>
      <c r="AI42" s="200" t="str">
        <f t="shared" si="80"/>
        <v/>
      </c>
      <c r="AJ42" s="170"/>
      <c r="AK42" s="200" t="str">
        <f t="shared" si="10"/>
        <v/>
      </c>
      <c r="AL42" s="170"/>
      <c r="AM42" s="139"/>
      <c r="AN42" s="201"/>
      <c r="AO42" s="200" t="str">
        <f t="shared" si="11"/>
        <v/>
      </c>
      <c r="AP42" s="224"/>
      <c r="AQ42" s="200" t="str">
        <f t="shared" si="12"/>
        <v/>
      </c>
      <c r="AR42" s="224"/>
      <c r="AS42" s="203"/>
      <c r="AT42" s="170"/>
      <c r="AU42" s="200" t="str">
        <f t="shared" si="13"/>
        <v/>
      </c>
      <c r="AV42" s="170"/>
      <c r="AW42" s="200" t="str">
        <f t="shared" si="14"/>
        <v/>
      </c>
      <c r="AX42" s="170"/>
      <c r="AY42" s="170"/>
      <c r="AZ42" s="219">
        <f t="shared" si="88"/>
        <v>2</v>
      </c>
      <c r="BA42" s="220">
        <f t="shared" si="82"/>
        <v>28</v>
      </c>
      <c r="BB42" s="220" t="str">
        <f t="shared" si="89"/>
        <v/>
      </c>
      <c r="BC42" s="220" t="str">
        <f>IF((L42+F42+R42+X42+AD42+AJ42+AP42+AV42)*14=0,"",(L42+F42+R42+X42+AD42+AJ42+AP42+AV42)*14)</f>
        <v/>
      </c>
      <c r="BD42" s="220">
        <f t="shared" si="18"/>
        <v>3</v>
      </c>
      <c r="BE42" s="221">
        <f t="shared" si="86"/>
        <v>2</v>
      </c>
      <c r="BF42" s="222"/>
      <c r="BG42" s="223"/>
    </row>
    <row r="43" spans="1:59" ht="15.75" customHeight="1" thickBot="1" x14ac:dyDescent="0.4">
      <c r="A43" s="159"/>
      <c r="B43" s="125" t="s">
        <v>123</v>
      </c>
      <c r="C43" s="128" t="s">
        <v>125</v>
      </c>
      <c r="D43" s="170"/>
      <c r="E43" s="200" t="str">
        <f t="shared" si="76"/>
        <v/>
      </c>
      <c r="F43" s="170"/>
      <c r="G43" s="200" t="str">
        <f t="shared" si="77"/>
        <v/>
      </c>
      <c r="H43" s="170"/>
      <c r="I43" s="171"/>
      <c r="J43" s="230"/>
      <c r="K43" s="231" t="str">
        <f t="shared" si="1"/>
        <v/>
      </c>
      <c r="L43" s="228"/>
      <c r="M43" s="231" t="str">
        <f t="shared" si="2"/>
        <v/>
      </c>
      <c r="N43" s="228"/>
      <c r="O43" s="232"/>
      <c r="P43" s="170"/>
      <c r="Q43" s="200" t="str">
        <f t="shared" si="3"/>
        <v/>
      </c>
      <c r="R43" s="170"/>
      <c r="S43" s="200" t="str">
        <f t="shared" si="4"/>
        <v/>
      </c>
      <c r="T43" s="170"/>
      <c r="U43" s="171"/>
      <c r="V43" s="201"/>
      <c r="W43" s="200" t="str">
        <f t="shared" si="78"/>
        <v/>
      </c>
      <c r="X43" s="170"/>
      <c r="Y43" s="200" t="str">
        <f t="shared" si="79"/>
        <v/>
      </c>
      <c r="Z43" s="170"/>
      <c r="AA43" s="139"/>
      <c r="AB43" s="170"/>
      <c r="AC43" s="200" t="str">
        <f>IF(AB43*14=0,"",AB43*14)</f>
        <v/>
      </c>
      <c r="AD43" s="170"/>
      <c r="AE43" s="200" t="str">
        <f t="shared" si="87"/>
        <v/>
      </c>
      <c r="AF43" s="170"/>
      <c r="AG43" s="171"/>
      <c r="AH43" s="201">
        <v>2</v>
      </c>
      <c r="AI43" s="200">
        <f>IF(AH43*14=0,"",AH43*14)</f>
        <v>28</v>
      </c>
      <c r="AJ43" s="170"/>
      <c r="AK43" s="200" t="str">
        <f t="shared" si="10"/>
        <v/>
      </c>
      <c r="AL43" s="170">
        <v>3</v>
      </c>
      <c r="AM43" s="139"/>
      <c r="AN43" s="201"/>
      <c r="AO43" s="200" t="str">
        <f t="shared" si="11"/>
        <v/>
      </c>
      <c r="AP43" s="224"/>
      <c r="AQ43" s="200" t="str">
        <f t="shared" si="12"/>
        <v/>
      </c>
      <c r="AR43" s="224"/>
      <c r="AS43" s="203"/>
      <c r="AT43" s="170"/>
      <c r="AU43" s="200" t="str">
        <f t="shared" si="13"/>
        <v/>
      </c>
      <c r="AV43" s="170"/>
      <c r="AW43" s="200" t="str">
        <f t="shared" si="14"/>
        <v/>
      </c>
      <c r="AX43" s="170"/>
      <c r="AY43" s="170"/>
      <c r="AZ43" s="219">
        <f t="shared" si="88"/>
        <v>2</v>
      </c>
      <c r="BA43" s="220">
        <f t="shared" si="82"/>
        <v>28</v>
      </c>
      <c r="BB43" s="220" t="str">
        <f t="shared" si="89"/>
        <v/>
      </c>
      <c r="BC43" s="220" t="str">
        <f>IF((L43+F43+R43+X43+AD43+AJ43+AP43+AV43)*14=0,"",(L43+F43+R43+X43+AD43+AJ43+AP43+AV43)*14)</f>
        <v/>
      </c>
      <c r="BD43" s="220">
        <f t="shared" si="18"/>
        <v>3</v>
      </c>
      <c r="BE43" s="221">
        <f t="shared" si="86"/>
        <v>2</v>
      </c>
      <c r="BF43" s="222"/>
      <c r="BG43" s="223"/>
    </row>
    <row r="44" spans="1:59" ht="15.75" customHeight="1" thickBot="1" x14ac:dyDescent="0.4">
      <c r="A44" s="159"/>
      <c r="B44" s="125" t="s">
        <v>123</v>
      </c>
      <c r="C44" s="128" t="s">
        <v>126</v>
      </c>
      <c r="D44" s="170"/>
      <c r="E44" s="200" t="str">
        <f t="shared" si="76"/>
        <v/>
      </c>
      <c r="F44" s="170"/>
      <c r="G44" s="200" t="str">
        <f t="shared" si="77"/>
        <v/>
      </c>
      <c r="H44" s="170"/>
      <c r="I44" s="171"/>
      <c r="J44" s="201"/>
      <c r="K44" s="200" t="str">
        <f t="shared" si="1"/>
        <v/>
      </c>
      <c r="L44" s="170"/>
      <c r="M44" s="200" t="str">
        <f t="shared" si="2"/>
        <v/>
      </c>
      <c r="N44" s="170"/>
      <c r="O44" s="139"/>
      <c r="P44" s="170"/>
      <c r="Q44" s="200" t="str">
        <f t="shared" si="3"/>
        <v/>
      </c>
      <c r="R44" s="170"/>
      <c r="S44" s="200" t="str">
        <f t="shared" si="4"/>
        <v/>
      </c>
      <c r="T44" s="170"/>
      <c r="U44" s="171"/>
      <c r="V44" s="201"/>
      <c r="W44" s="200" t="str">
        <f t="shared" si="78"/>
        <v/>
      </c>
      <c r="X44" s="170"/>
      <c r="Y44" s="200" t="str">
        <f t="shared" si="79"/>
        <v/>
      </c>
      <c r="Z44" s="170"/>
      <c r="AA44" s="139"/>
      <c r="AB44" s="170"/>
      <c r="AC44" s="200" t="str">
        <f>IF(AB44*14=0,"",AB44*14)</f>
        <v/>
      </c>
      <c r="AD44" s="170"/>
      <c r="AE44" s="200" t="str">
        <f t="shared" si="87"/>
        <v/>
      </c>
      <c r="AF44" s="170"/>
      <c r="AG44" s="171"/>
      <c r="AH44" s="201"/>
      <c r="AI44" s="200" t="str">
        <f>IF(AH44*14=0,"",AH44*14)</f>
        <v/>
      </c>
      <c r="AJ44" s="170"/>
      <c r="AK44" s="200" t="str">
        <f t="shared" si="10"/>
        <v/>
      </c>
      <c r="AL44" s="170"/>
      <c r="AM44" s="139"/>
      <c r="AN44" s="201">
        <v>2</v>
      </c>
      <c r="AO44" s="200">
        <f t="shared" si="11"/>
        <v>28</v>
      </c>
      <c r="AP44" s="224"/>
      <c r="AQ44" s="200" t="str">
        <f t="shared" si="12"/>
        <v/>
      </c>
      <c r="AR44" s="224">
        <v>3</v>
      </c>
      <c r="AS44" s="203"/>
      <c r="AT44" s="170"/>
      <c r="AU44" s="200" t="str">
        <f t="shared" si="13"/>
        <v/>
      </c>
      <c r="AV44" s="170"/>
      <c r="AW44" s="200" t="str">
        <f t="shared" si="14"/>
        <v/>
      </c>
      <c r="AX44" s="170"/>
      <c r="AY44" s="170"/>
      <c r="AZ44" s="219">
        <f t="shared" si="88"/>
        <v>2</v>
      </c>
      <c r="BA44" s="220">
        <f t="shared" si="82"/>
        <v>28</v>
      </c>
      <c r="BB44" s="220" t="str">
        <f t="shared" si="89"/>
        <v/>
      </c>
      <c r="BC44" s="220" t="str">
        <f>IF((L44+F44+R44+X44+AD44+AJ44+AP44+AV44)*14=0,"",(L44+F44+R44+X44+AD44+AJ44+AP44+AV44)*14)</f>
        <v/>
      </c>
      <c r="BD44" s="220">
        <f t="shared" si="18"/>
        <v>3</v>
      </c>
      <c r="BE44" s="221">
        <f t="shared" si="86"/>
        <v>2</v>
      </c>
      <c r="BF44" s="222"/>
      <c r="BG44" s="223"/>
    </row>
    <row r="45" spans="1:59" s="3" customFormat="1" ht="27" customHeight="1" thickBot="1" x14ac:dyDescent="0.45">
      <c r="A45" s="130"/>
      <c r="B45" s="157"/>
      <c r="C45" s="76" t="s">
        <v>127</v>
      </c>
      <c r="D45" s="109">
        <f>SUM(D10:D44)</f>
        <v>0</v>
      </c>
      <c r="E45" s="109">
        <f>SUM(E10:E44)</f>
        <v>0</v>
      </c>
      <c r="F45" s="109">
        <f>SUM(F10:F44)</f>
        <v>30</v>
      </c>
      <c r="G45" s="109">
        <f>SUM(G10:G44)</f>
        <v>600</v>
      </c>
      <c r="H45" s="109">
        <f>SUM(H10:H44)</f>
        <v>27</v>
      </c>
      <c r="I45" s="110" t="s">
        <v>128</v>
      </c>
      <c r="J45" s="109">
        <f>SUM(J10:J44)</f>
        <v>16</v>
      </c>
      <c r="K45" s="109">
        <f>SUM(K10:K44)</f>
        <v>224</v>
      </c>
      <c r="L45" s="109">
        <f>SUM(L10:L44)</f>
        <v>17</v>
      </c>
      <c r="M45" s="109">
        <f>SUM(M10:M44)</f>
        <v>238</v>
      </c>
      <c r="N45" s="109">
        <f>SUM(N10:N44)</f>
        <v>27</v>
      </c>
      <c r="O45" s="110" t="s">
        <v>128</v>
      </c>
      <c r="P45" s="109">
        <f>SUM(P10:P44)</f>
        <v>9</v>
      </c>
      <c r="Q45" s="109">
        <f>SUM(Q10:Q44)</f>
        <v>126</v>
      </c>
      <c r="R45" s="109">
        <f>SUM(R10:R44)</f>
        <v>22</v>
      </c>
      <c r="S45" s="109">
        <f>SUM(S10:S44)</f>
        <v>318</v>
      </c>
      <c r="T45" s="109">
        <f>SUM(T10:T44)</f>
        <v>31</v>
      </c>
      <c r="U45" s="110" t="s">
        <v>128</v>
      </c>
      <c r="V45" s="109">
        <f>SUM(V10:V44)</f>
        <v>16</v>
      </c>
      <c r="W45" s="109">
        <f>SUM(W10:W44)</f>
        <v>224</v>
      </c>
      <c r="X45" s="109">
        <f>SUM(X10:X44)</f>
        <v>12</v>
      </c>
      <c r="Y45" s="109">
        <f>SUM(Y10:Y44)</f>
        <v>168</v>
      </c>
      <c r="Z45" s="109">
        <f>SUM(Z10:Z44)</f>
        <v>32</v>
      </c>
      <c r="AA45" s="110" t="s">
        <v>128</v>
      </c>
      <c r="AB45" s="109">
        <f>SUM(AB10:AB44)</f>
        <v>3</v>
      </c>
      <c r="AC45" s="109">
        <f>SUM(AC10:AC44)</f>
        <v>42</v>
      </c>
      <c r="AD45" s="109">
        <f>SUM(AD10:AD44)</f>
        <v>4</v>
      </c>
      <c r="AE45" s="109">
        <f>SUM(AE10:AE44)</f>
        <v>56</v>
      </c>
      <c r="AF45" s="109">
        <f>SUM(AF10:AF44)</f>
        <v>7</v>
      </c>
      <c r="AG45" s="110" t="s">
        <v>128</v>
      </c>
      <c r="AH45" s="109">
        <f>SUM(AH10:AH44)</f>
        <v>3</v>
      </c>
      <c r="AI45" s="109">
        <f>SUM(AI10:AI44)</f>
        <v>42</v>
      </c>
      <c r="AJ45" s="109">
        <f>SUM(AJ10:AJ44)</f>
        <v>3</v>
      </c>
      <c r="AK45" s="109">
        <f>SUM(AK10:AK44)</f>
        <v>42</v>
      </c>
      <c r="AL45" s="109">
        <f>SUM(AL10:AL44)</f>
        <v>7</v>
      </c>
      <c r="AM45" s="110" t="s">
        <v>128</v>
      </c>
      <c r="AN45" s="109">
        <f>SUM(AN10:AN44)</f>
        <v>2</v>
      </c>
      <c r="AO45" s="109">
        <f>SUM(AO10:AO44)</f>
        <v>28</v>
      </c>
      <c r="AP45" s="109">
        <f>SUM(AP10:AP44)</f>
        <v>2</v>
      </c>
      <c r="AQ45" s="109">
        <f>SUM(AQ10:AQ44)</f>
        <v>28</v>
      </c>
      <c r="AR45" s="109">
        <f>SUM(AR10:AR44)</f>
        <v>5</v>
      </c>
      <c r="AS45" s="110" t="s">
        <v>128</v>
      </c>
      <c r="AT45" s="109">
        <f>SUM(AT10:AT44)</f>
        <v>0</v>
      </c>
      <c r="AU45" s="109">
        <f>SUM(AU10:AU44)</f>
        <v>0</v>
      </c>
      <c r="AV45" s="109">
        <f>SUM(AV10:AV44)</f>
        <v>0</v>
      </c>
      <c r="AW45" s="109">
        <f>SUM(AW10:AW44)</f>
        <v>0</v>
      </c>
      <c r="AX45" s="109">
        <f>SUM(AX10:AX44)</f>
        <v>0</v>
      </c>
      <c r="AY45" s="110" t="s">
        <v>128</v>
      </c>
      <c r="AZ45" s="219">
        <f t="shared" ref="AZ45:BE45" si="90">SUM(AZ10:AZ44)</f>
        <v>41</v>
      </c>
      <c r="BA45" s="220">
        <f t="shared" si="90"/>
        <v>686</v>
      </c>
      <c r="BB45" s="220">
        <f t="shared" si="90"/>
        <v>90</v>
      </c>
      <c r="BC45" s="220">
        <f t="shared" si="90"/>
        <v>1450</v>
      </c>
      <c r="BD45" s="220">
        <f t="shared" si="90"/>
        <v>136</v>
      </c>
      <c r="BE45" s="221">
        <f t="shared" si="90"/>
        <v>139</v>
      </c>
      <c r="BF45" s="222"/>
      <c r="BG45" s="223"/>
    </row>
    <row r="46" spans="1:59" ht="15.75" customHeight="1" x14ac:dyDescent="0.35">
      <c r="A46" s="4"/>
      <c r="B46" s="5"/>
      <c r="C46" s="6" t="s">
        <v>129</v>
      </c>
      <c r="D46" s="6"/>
      <c r="E46" s="6"/>
      <c r="F46" s="6"/>
      <c r="G46" s="6"/>
      <c r="H46" s="6"/>
      <c r="I46" s="6"/>
      <c r="J46" s="6"/>
      <c r="K46" s="6"/>
      <c r="L46" s="6"/>
      <c r="M46" s="6"/>
      <c r="N46" s="6"/>
      <c r="O46" s="6"/>
      <c r="P46" s="632"/>
      <c r="Q46" s="632"/>
      <c r="R46" s="632"/>
      <c r="S46" s="632"/>
      <c r="T46" s="632"/>
      <c r="U46" s="632"/>
      <c r="V46" s="632"/>
      <c r="W46" s="632"/>
      <c r="X46" s="632"/>
      <c r="Y46" s="632"/>
      <c r="Z46" s="632"/>
      <c r="AA46" s="632"/>
      <c r="AB46" s="632"/>
      <c r="AC46" s="632"/>
      <c r="AD46" s="632"/>
      <c r="AE46" s="632"/>
      <c r="AF46" s="632"/>
      <c r="AG46" s="632"/>
      <c r="AH46" s="632"/>
      <c r="AI46" s="632"/>
      <c r="AJ46" s="632"/>
      <c r="AK46" s="632"/>
      <c r="AL46" s="632"/>
      <c r="AM46" s="632"/>
      <c r="AN46" s="632"/>
      <c r="AO46" s="632"/>
      <c r="AP46" s="632"/>
      <c r="AQ46" s="632"/>
      <c r="AR46" s="632"/>
      <c r="AS46" s="632"/>
      <c r="AT46" s="632"/>
      <c r="AU46" s="632"/>
      <c r="AV46" s="632"/>
      <c r="AW46" s="632"/>
      <c r="AX46" s="632"/>
      <c r="AY46" s="633"/>
      <c r="AZ46" s="238"/>
      <c r="BA46" s="239"/>
      <c r="BB46" s="239"/>
      <c r="BC46" s="239"/>
      <c r="BD46" s="239"/>
      <c r="BE46" s="240"/>
    </row>
    <row r="47" spans="1:59" ht="15.75" customHeight="1" x14ac:dyDescent="0.35">
      <c r="A47" s="131" t="s">
        <v>130</v>
      </c>
      <c r="B47" s="158" t="s">
        <v>131</v>
      </c>
      <c r="C47" s="241" t="s">
        <v>132</v>
      </c>
      <c r="D47" s="170"/>
      <c r="E47" s="200"/>
      <c r="F47" s="170"/>
      <c r="G47" s="200"/>
      <c r="H47" s="170"/>
      <c r="I47" s="171"/>
      <c r="J47" s="201"/>
      <c r="K47" s="200"/>
      <c r="L47" s="170"/>
      <c r="M47" s="200"/>
      <c r="N47" s="170"/>
      <c r="O47" s="139"/>
      <c r="P47" s="170"/>
      <c r="Q47" s="200"/>
      <c r="R47" s="170"/>
      <c r="S47" s="200"/>
      <c r="T47" s="170"/>
      <c r="U47" s="171"/>
      <c r="V47" s="201"/>
      <c r="W47" s="200"/>
      <c r="X47" s="170"/>
      <c r="Y47" s="200"/>
      <c r="Z47" s="170"/>
      <c r="AA47" s="139"/>
      <c r="AB47" s="170"/>
      <c r="AC47" s="200"/>
      <c r="AD47" s="170"/>
      <c r="AE47" s="200"/>
      <c r="AF47" s="170"/>
      <c r="AG47" s="171"/>
      <c r="AH47" s="201"/>
      <c r="AI47" s="200"/>
      <c r="AJ47" s="170"/>
      <c r="AK47" s="200" t="str">
        <f>IF(AJ47*14=0,"",AJ47*14)</f>
        <v/>
      </c>
      <c r="AL47" s="170"/>
      <c r="AM47" s="139"/>
      <c r="AN47" s="201"/>
      <c r="AO47" s="200"/>
      <c r="AP47" s="224"/>
      <c r="AQ47" s="200"/>
      <c r="AR47" s="224"/>
      <c r="AS47" s="203"/>
      <c r="AT47" s="242"/>
      <c r="AU47" s="200"/>
      <c r="AV47" s="242"/>
      <c r="AW47" s="200"/>
      <c r="AX47" s="242"/>
      <c r="AY47" s="242"/>
      <c r="AZ47" s="141"/>
      <c r="BA47" s="200"/>
      <c r="BB47" s="174"/>
      <c r="BC47" s="200"/>
      <c r="BD47" s="243"/>
      <c r="BE47" s="175"/>
      <c r="BF47" s="126"/>
      <c r="BG47" s="244"/>
    </row>
    <row r="48" spans="1:59" ht="15" customHeight="1" x14ac:dyDescent="0.35">
      <c r="A48" s="111" t="s">
        <v>133</v>
      </c>
      <c r="B48" s="158" t="s">
        <v>131</v>
      </c>
      <c r="C48" s="237" t="s">
        <v>134</v>
      </c>
      <c r="D48" s="170"/>
      <c r="E48" s="200" t="str">
        <f>IF(D48*14=0,"",D48*14)</f>
        <v/>
      </c>
      <c r="F48" s="170"/>
      <c r="G48" s="200" t="str">
        <f>IF(F48*14=0,"",F48*14)</f>
        <v/>
      </c>
      <c r="H48" s="170"/>
      <c r="I48" s="171"/>
      <c r="J48" s="201"/>
      <c r="K48" s="200" t="str">
        <f>IF(J48*14=0,"",J48*14)</f>
        <v/>
      </c>
      <c r="L48" s="170"/>
      <c r="M48" s="200" t="str">
        <f>IF(L48*14=0,"",L48*14)</f>
        <v/>
      </c>
      <c r="N48" s="170"/>
      <c r="O48" s="139"/>
      <c r="P48" s="170"/>
      <c r="Q48" s="200" t="str">
        <f>IF(P48*14=0,"",P48*14)</f>
        <v/>
      </c>
      <c r="R48" s="170"/>
      <c r="S48" s="200" t="str">
        <f>IF(R48*14=0,"",R48*14)</f>
        <v/>
      </c>
      <c r="T48" s="170"/>
      <c r="U48" s="171"/>
      <c r="V48" s="201"/>
      <c r="W48" s="200" t="str">
        <f t="shared" ref="W48" si="91">IF(V48*14=0,"",V48*14)</f>
        <v/>
      </c>
      <c r="X48" s="170"/>
      <c r="Y48" s="200" t="str">
        <f>IF(X48*14=0,"",X48*14)</f>
        <v/>
      </c>
      <c r="Z48" s="170"/>
      <c r="AA48" s="139"/>
      <c r="AB48" s="170"/>
      <c r="AC48" s="200" t="str">
        <f>IF(AB48*14=0,"",AB48*14)</f>
        <v/>
      </c>
      <c r="AD48" s="170"/>
      <c r="AE48" s="200" t="str">
        <f t="shared" ref="AE48" si="92">IF(AD48*14=0,"",AD48*14)</f>
        <v/>
      </c>
      <c r="AF48" s="170"/>
      <c r="AG48" s="171"/>
      <c r="AH48" s="201"/>
      <c r="AI48" s="200" t="str">
        <f>IF(AH48*14=0,"",AH48*14)</f>
        <v/>
      </c>
      <c r="AJ48" s="170"/>
      <c r="AK48" s="200" t="str">
        <f>IF(AJ48*14=0,"",AJ48*14)</f>
        <v/>
      </c>
      <c r="AL48" s="170"/>
      <c r="AM48" s="139"/>
      <c r="AN48" s="201"/>
      <c r="AO48" s="200" t="str">
        <f>IF(AN48*14=0,"",AN48*14)</f>
        <v/>
      </c>
      <c r="AP48" s="224"/>
      <c r="AQ48" s="200" t="str">
        <f>IF(AP48*14=0,"",AP48*14)</f>
        <v/>
      </c>
      <c r="AR48" s="224"/>
      <c r="AS48" s="203"/>
      <c r="AT48" s="170"/>
      <c r="AU48" s="200" t="str">
        <f>IF(AT48*14=0,"",AT48*14)</f>
        <v/>
      </c>
      <c r="AV48" s="170"/>
      <c r="AW48" s="200"/>
      <c r="AX48" s="170"/>
      <c r="AY48" s="170"/>
      <c r="AZ48" s="141" t="str">
        <f t="shared" ref="AZ48:AZ49" si="93">IF(D48+J48+P48+V48+AB48+AH48+AN48+AT48=0,"",D48+J48+P48+V48+AB48+AH48+AN48+AT48)</f>
        <v/>
      </c>
      <c r="BA48" s="200" t="str">
        <f>IF((D48+J48+P48+V48+AB48+AH48+AN48+AT48)*14=0,"",(D48+J48+P48+V48+AB48+AH48+AN48+AT48)*14)</f>
        <v/>
      </c>
      <c r="BB48" s="174" t="str">
        <f t="shared" ref="BB48:BB49" si="94">IF(F48+L48+R48+X48+AD48+AJ48+AP48+AV48=0,"",F48+L48+R48+X48+AD48+AJ48+AP48+AV48)</f>
        <v/>
      </c>
      <c r="BC48" s="200">
        <v>14</v>
      </c>
      <c r="BD48" s="243" t="s">
        <v>128</v>
      </c>
      <c r="BE48" s="175" t="str">
        <f>IF(D48+F48+L48+J48+P48+R48+V48+X48+AB48+AD48+AH48+AJ48+AN48+AP48+AT48+AV48=0,"",D48+F48+L48+J48+P48+R48+V48+X48+AB48+AD48+AH48+AJ48+AN48+AP48+AT48+AV48)</f>
        <v/>
      </c>
      <c r="BF48" s="245"/>
      <c r="BG48" s="246"/>
    </row>
    <row r="49" spans="1:192" ht="15" customHeight="1" thickBot="1" x14ac:dyDescent="0.4">
      <c r="A49" s="111"/>
      <c r="B49" s="158" t="s">
        <v>131</v>
      </c>
      <c r="C49" s="237" t="s">
        <v>135</v>
      </c>
      <c r="D49" s="170"/>
      <c r="E49" s="200" t="str">
        <f>IF(D49*14=0,"",D49*14)</f>
        <v/>
      </c>
      <c r="F49" s="170"/>
      <c r="G49" s="200" t="str">
        <f>IF(F49*14=0,"",F49*14)</f>
        <v/>
      </c>
      <c r="H49" s="170"/>
      <c r="I49" s="171"/>
      <c r="J49" s="201"/>
      <c r="K49" s="200" t="str">
        <f>IF(J49*14=0,"",J49*14)</f>
        <v/>
      </c>
      <c r="L49" s="170"/>
      <c r="M49" s="200" t="str">
        <f>IF(L49*14=0,"",L49*14)</f>
        <v/>
      </c>
      <c r="N49" s="170"/>
      <c r="O49" s="139"/>
      <c r="P49" s="170"/>
      <c r="Q49" s="200" t="str">
        <f>IF(P49*14=0,"",P49*14)</f>
        <v/>
      </c>
      <c r="R49" s="170"/>
      <c r="S49" s="200" t="str">
        <f>IF(R49*14=0,"",R49*14)</f>
        <v/>
      </c>
      <c r="T49" s="170"/>
      <c r="U49" s="171"/>
      <c r="V49" s="201"/>
      <c r="W49" s="200" t="str">
        <f>IF(V49*14=0,"",V49*14)</f>
        <v/>
      </c>
      <c r="X49" s="170"/>
      <c r="Y49" s="200" t="str">
        <f>IF(X49*14=0,"",X49*14)</f>
        <v/>
      </c>
      <c r="Z49" s="170"/>
      <c r="AA49" s="139"/>
      <c r="AB49" s="170"/>
      <c r="AC49" s="200" t="str">
        <f>IF(AB49*14=0,"",AB49*14)</f>
        <v/>
      </c>
      <c r="AD49" s="170"/>
      <c r="AE49" s="200" t="str">
        <f>IF(AD49*14=0,"",AD49*14)</f>
        <v/>
      </c>
      <c r="AF49" s="170"/>
      <c r="AG49" s="171"/>
      <c r="AH49" s="201"/>
      <c r="AI49" s="200" t="str">
        <f>IF(AH49*14=0,"",AH49*14)</f>
        <v/>
      </c>
      <c r="AJ49" s="170"/>
      <c r="AK49" s="200" t="str">
        <f>IF(AJ49*14=0,"",AJ49*14)</f>
        <v/>
      </c>
      <c r="AL49" s="170"/>
      <c r="AM49" s="139"/>
      <c r="AN49" s="201"/>
      <c r="AO49" s="200" t="str">
        <f>IF(AN49*14=0,"",AN49*14)</f>
        <v/>
      </c>
      <c r="AP49" s="224"/>
      <c r="AQ49" s="200" t="str">
        <f>IF(AP49*14=0,"",AP49*14)</f>
        <v/>
      </c>
      <c r="AR49" s="224"/>
      <c r="AS49" s="203"/>
      <c r="AT49" s="170"/>
      <c r="AU49" s="200" t="str">
        <f>IF(AT49*14=0,"",AT49*14)</f>
        <v/>
      </c>
      <c r="AV49" s="170"/>
      <c r="AW49" s="200" t="str">
        <f>IF(AV49*14=0,"",AV49*14)</f>
        <v/>
      </c>
      <c r="AX49" s="170">
        <v>0</v>
      </c>
      <c r="AY49" s="170"/>
      <c r="AZ49" s="141" t="str">
        <f t="shared" si="93"/>
        <v/>
      </c>
      <c r="BA49" s="200" t="str">
        <f>IF((D49+J49+P49+V49+AB49+AH49+AN49+AT49)*14=0,"",(D49+J49+P49+V49+AB49+AH49+AN49+AT49)*14)</f>
        <v/>
      </c>
      <c r="BB49" s="174" t="str">
        <f t="shared" si="94"/>
        <v/>
      </c>
      <c r="BC49" s="200" t="str">
        <f>IF((L49+F49+R49+X49+AD49+AJ49+AP49+AV49)*14=0,"",(L49+F49+R49+X49+AD49+AJ49+AP49+AV49)*14)</f>
        <v/>
      </c>
      <c r="BD49" s="243" t="s">
        <v>128</v>
      </c>
      <c r="BE49" s="175"/>
    </row>
    <row r="50" spans="1:192" s="7" customFormat="1" ht="22.15" customHeight="1" thickBot="1" x14ac:dyDescent="0.4">
      <c r="A50" s="247"/>
      <c r="B50" s="248"/>
      <c r="C50" s="249" t="s">
        <v>136</v>
      </c>
      <c r="D50" s="250">
        <f>SUM(D47:D49)</f>
        <v>0</v>
      </c>
      <c r="E50" s="250">
        <f>SUM(E47:E49)</f>
        <v>0</v>
      </c>
      <c r="F50" s="250">
        <f>SUM(F47:F49)</f>
        <v>0</v>
      </c>
      <c r="G50" s="250">
        <f>SUM(G47:G49)</f>
        <v>0</v>
      </c>
      <c r="H50" s="251" t="s">
        <v>128</v>
      </c>
      <c r="I50" s="252" t="s">
        <v>128</v>
      </c>
      <c r="J50" s="253">
        <f>SUM(J47:J49)</f>
        <v>0</v>
      </c>
      <c r="K50" s="250">
        <f>SUM(K47:K49)</f>
        <v>0</v>
      </c>
      <c r="L50" s="250">
        <f>SUM(L47:L49)</f>
        <v>0</v>
      </c>
      <c r="M50" s="250">
        <f>SUM(M47:M49)</f>
        <v>0</v>
      </c>
      <c r="N50" s="251" t="s">
        <v>128</v>
      </c>
      <c r="O50" s="252" t="s">
        <v>128</v>
      </c>
      <c r="P50" s="250">
        <f>SUM(P47:P49)</f>
        <v>0</v>
      </c>
      <c r="Q50" s="250">
        <f>SUM(Q47:Q49)</f>
        <v>0</v>
      </c>
      <c r="R50" s="250">
        <f>SUM(R47:R49)</f>
        <v>0</v>
      </c>
      <c r="S50" s="250">
        <f>SUM(S47:S49)</f>
        <v>0</v>
      </c>
      <c r="T50" s="251" t="s">
        <v>128</v>
      </c>
      <c r="U50" s="252" t="s">
        <v>128</v>
      </c>
      <c r="V50" s="253">
        <f>SUM(V47:V49)</f>
        <v>0</v>
      </c>
      <c r="W50" s="250">
        <f>SUM(W47:W49)</f>
        <v>0</v>
      </c>
      <c r="X50" s="250">
        <f>SUM(X47:X49)</f>
        <v>0</v>
      </c>
      <c r="Y50" s="250">
        <f>SUM(Y47:Y49)</f>
        <v>0</v>
      </c>
      <c r="Z50" s="251" t="s">
        <v>128</v>
      </c>
      <c r="AA50" s="252" t="s">
        <v>128</v>
      </c>
      <c r="AB50" s="250">
        <f>SUM(AB47:AB49)</f>
        <v>0</v>
      </c>
      <c r="AC50" s="250">
        <f>SUM(AC47:AC49)</f>
        <v>0</v>
      </c>
      <c r="AD50" s="250">
        <f>SUM(AD47:AD49)</f>
        <v>0</v>
      </c>
      <c r="AE50" s="250">
        <f>SUM(AE47:AE49)</f>
        <v>0</v>
      </c>
      <c r="AF50" s="251" t="s">
        <v>128</v>
      </c>
      <c r="AG50" s="252" t="s">
        <v>128</v>
      </c>
      <c r="AH50" s="250">
        <f>SUM(AH47:AH49)</f>
        <v>0</v>
      </c>
      <c r="AI50" s="250">
        <f>SUM(AI47:AI49)</f>
        <v>0</v>
      </c>
      <c r="AJ50" s="250">
        <f>SUM(AJ47:AJ49)</f>
        <v>0</v>
      </c>
      <c r="AK50" s="250">
        <f>SUM(AK47:AK49)</f>
        <v>0</v>
      </c>
      <c r="AL50" s="251" t="s">
        <v>128</v>
      </c>
      <c r="AM50" s="252" t="s">
        <v>128</v>
      </c>
      <c r="AN50" s="250">
        <f>SUM(AN47:AN49)</f>
        <v>0</v>
      </c>
      <c r="AO50" s="250">
        <f>SUM(AO47:AO49)</f>
        <v>0</v>
      </c>
      <c r="AP50" s="250">
        <f>SUM(AP47:AP49)</f>
        <v>0</v>
      </c>
      <c r="AQ50" s="250">
        <f>SUM(AQ47:AQ49)</f>
        <v>0</v>
      </c>
      <c r="AR50" s="251" t="s">
        <v>128</v>
      </c>
      <c r="AS50" s="252" t="s">
        <v>128</v>
      </c>
      <c r="AT50" s="250">
        <f>SUM(AT47:AT49)</f>
        <v>0</v>
      </c>
      <c r="AU50" s="250">
        <f>SUM(AU47:AU49)</f>
        <v>0</v>
      </c>
      <c r="AV50" s="250">
        <f>SUM(AV47:AV49)</f>
        <v>0</v>
      </c>
      <c r="AW50" s="250">
        <f>SUM(AW47:AW49)</f>
        <v>0</v>
      </c>
      <c r="AX50" s="251" t="s">
        <v>128</v>
      </c>
      <c r="AY50" s="252" t="s">
        <v>128</v>
      </c>
      <c r="AZ50" s="250">
        <f>SUM(AZ47:AZ49)</f>
        <v>0</v>
      </c>
      <c r="BA50" s="250">
        <f>SUM(BA47:BA49)</f>
        <v>0</v>
      </c>
      <c r="BB50" s="250">
        <f>SUM(BB47:BB49)</f>
        <v>0</v>
      </c>
      <c r="BC50" s="250">
        <f>SUM(BC47:BC49)</f>
        <v>14</v>
      </c>
      <c r="BD50" s="254" t="s">
        <v>128</v>
      </c>
      <c r="BE50" s="255">
        <f>SUM(BE47:BE49)</f>
        <v>0</v>
      </c>
    </row>
    <row r="51" spans="1:192" ht="15.75" customHeight="1" x14ac:dyDescent="0.35">
      <c r="A51" s="4"/>
      <c r="B51" s="5"/>
      <c r="C51" s="6" t="s">
        <v>137</v>
      </c>
      <c r="D51" s="6"/>
      <c r="E51" s="6"/>
      <c r="F51" s="6"/>
      <c r="G51" s="6"/>
      <c r="H51" s="6"/>
      <c r="I51" s="6"/>
      <c r="J51" s="6"/>
      <c r="K51" s="6"/>
      <c r="L51" s="6"/>
      <c r="M51" s="6"/>
      <c r="N51" s="6"/>
      <c r="O51" s="6"/>
      <c r="P51" s="632"/>
      <c r="Q51" s="632"/>
      <c r="R51" s="632"/>
      <c r="S51" s="632"/>
      <c r="T51" s="632"/>
      <c r="U51" s="632"/>
      <c r="V51" s="632"/>
      <c r="W51" s="632"/>
      <c r="X51" s="632"/>
      <c r="Y51" s="632"/>
      <c r="Z51" s="632"/>
      <c r="AA51" s="632"/>
      <c r="AB51" s="632"/>
      <c r="AC51" s="632"/>
      <c r="AD51" s="632"/>
      <c r="AE51" s="632"/>
      <c r="AF51" s="632"/>
      <c r="AG51" s="632"/>
      <c r="AH51" s="632"/>
      <c r="AI51" s="632"/>
      <c r="AJ51" s="632"/>
      <c r="AK51" s="632"/>
      <c r="AL51" s="632"/>
      <c r="AM51" s="632"/>
      <c r="AN51" s="632"/>
      <c r="AO51" s="632"/>
      <c r="AP51" s="632"/>
      <c r="AQ51" s="632"/>
      <c r="AR51" s="632"/>
      <c r="AS51" s="632"/>
      <c r="AT51" s="632"/>
      <c r="AU51" s="632"/>
      <c r="AV51" s="632"/>
      <c r="AW51" s="632"/>
      <c r="AX51" s="632"/>
      <c r="AY51" s="633"/>
      <c r="AZ51" s="238"/>
      <c r="BA51" s="239"/>
      <c r="BB51" s="239"/>
      <c r="BC51" s="239"/>
      <c r="BD51" s="239"/>
      <c r="BE51" s="240"/>
    </row>
    <row r="52" spans="1:192" ht="15.75" customHeight="1" x14ac:dyDescent="0.35">
      <c r="A52" s="111" t="s">
        <v>138</v>
      </c>
      <c r="B52" s="158" t="s">
        <v>139</v>
      </c>
      <c r="C52" s="237" t="s">
        <v>140</v>
      </c>
      <c r="D52" s="170"/>
      <c r="E52" s="200" t="str">
        <f>IF(D52*14=0,"",D52*14)</f>
        <v/>
      </c>
      <c r="F52" s="170"/>
      <c r="G52" s="200" t="str">
        <f>IF(F52*14=0,"",F52*14)</f>
        <v/>
      </c>
      <c r="H52" s="170"/>
      <c r="I52" s="171"/>
      <c r="J52" s="201"/>
      <c r="K52" s="200" t="str">
        <f>IF(J52*14=0,"",J52*14)</f>
        <v/>
      </c>
      <c r="L52" s="170"/>
      <c r="M52" s="200" t="str">
        <f>IF(L52*14=0,"",L52*14)</f>
        <v/>
      </c>
      <c r="N52" s="170"/>
      <c r="O52" s="139"/>
      <c r="P52" s="170"/>
      <c r="Q52" s="200" t="str">
        <f>IF(P52*14=0,"",P52*14)</f>
        <v/>
      </c>
      <c r="R52" s="170"/>
      <c r="S52" s="200" t="str">
        <f>IF(R52*14=0,"",R52*14)</f>
        <v/>
      </c>
      <c r="T52" s="170"/>
      <c r="U52" s="171"/>
      <c r="V52" s="201"/>
      <c r="W52" s="200" t="str">
        <f>IF(V52*14=0,"",V52*14)</f>
        <v/>
      </c>
      <c r="X52" s="170"/>
      <c r="Y52" s="200" t="str">
        <f>IF(X52*14=0,"",X52*14)</f>
        <v/>
      </c>
      <c r="Z52" s="170"/>
      <c r="AA52" s="139"/>
      <c r="AB52" s="170"/>
      <c r="AC52" s="200" t="str">
        <f>IF(AB52*14=0,"",AB52*14)</f>
        <v/>
      </c>
      <c r="AD52" s="170"/>
      <c r="AE52" s="200" t="str">
        <f>IF(AD52*14=0,"",AD52*14)</f>
        <v/>
      </c>
      <c r="AF52" s="170"/>
      <c r="AG52" s="171"/>
      <c r="AH52" s="201"/>
      <c r="AI52" s="200" t="str">
        <f>IF(AH52*14=0,"",AH52*14)</f>
        <v/>
      </c>
      <c r="AJ52" s="170"/>
      <c r="AK52" s="200" t="str">
        <f>IF(AJ52*14=0,"",AJ52*14)</f>
        <v/>
      </c>
      <c r="AL52" s="170"/>
      <c r="AM52" s="139"/>
      <c r="AN52" s="201"/>
      <c r="AO52" s="200" t="str">
        <f>IF(AN52*14=0,"",AN52*14)</f>
        <v/>
      </c>
      <c r="AP52" s="224"/>
      <c r="AQ52" s="200" t="str">
        <f>IF(AP52*14=0,"",AP52*14)</f>
        <v/>
      </c>
      <c r="AR52" s="224"/>
      <c r="AS52" s="203"/>
      <c r="AT52" s="170"/>
      <c r="AU52" s="200" t="str">
        <f>IF(AT52*14=0,"",AT52*14)</f>
        <v/>
      </c>
      <c r="AV52" s="170">
        <v>2</v>
      </c>
      <c r="AW52" s="200">
        <f>IF(AV52*14=0,"",AV52*14)</f>
        <v>28</v>
      </c>
      <c r="AX52" s="170">
        <v>10</v>
      </c>
      <c r="AY52" s="170" t="s">
        <v>43</v>
      </c>
      <c r="AZ52" s="141"/>
      <c r="BA52" s="200" t="str">
        <f>IF((D52+J52+P52+V52+AB52+AH52+AN52+AT52)*14=0,"",(D52+J52+P52+V52+AB52+AH52+AN52+AT52)*14)</f>
        <v/>
      </c>
      <c r="BB52" s="174">
        <v>2</v>
      </c>
      <c r="BC52" s="200">
        <f>IF((L52+F52+R52+X52+AD52+AJ52+AP52+AV52)*14=0,"",(L52+F52+R52+X52+AD52+AJ52+AP52+AV52)*14)</f>
        <v>28</v>
      </c>
      <c r="BD52" s="174">
        <f>IF(N52+H52+T52+Z52+AF52+AL52+AR52+AX52=0,"",N52+H52+T52+Z52+AF52+AL52+AR52+AX52)</f>
        <v>10</v>
      </c>
      <c r="BE52" s="175">
        <f>IF(D52+F52+L52+J52+P52+R52+V52+X52+AB52+AD52+AH52+AJ52+AN52+AP52+AT52+AV52=0,"",D52+F52+L52+J52+P52+R52+V52+X52+AB52+AD52+AH52+AJ52+AN52+AP52+AT52+AV52)</f>
        <v>2</v>
      </c>
      <c r="BF52" s="225" t="s">
        <v>87</v>
      </c>
      <c r="BG52" s="210" t="s">
        <v>141</v>
      </c>
    </row>
    <row r="53" spans="1:192" ht="15.75" customHeight="1" x14ac:dyDescent="0.35">
      <c r="A53" s="111"/>
      <c r="B53" s="158" t="s">
        <v>139</v>
      </c>
      <c r="C53" s="237" t="s">
        <v>142</v>
      </c>
      <c r="D53" s="170"/>
      <c r="E53" s="200" t="str">
        <f>IF(D53*14=0,"",D53*14)</f>
        <v/>
      </c>
      <c r="F53" s="170"/>
      <c r="G53" s="200" t="str">
        <f>IF(F53*14=0,"",F53*14)</f>
        <v/>
      </c>
      <c r="H53" s="170"/>
      <c r="I53" s="171"/>
      <c r="J53" s="201"/>
      <c r="K53" s="200" t="str">
        <f>IF(J53*14=0,"",J53*14)</f>
        <v/>
      </c>
      <c r="L53" s="170"/>
      <c r="M53" s="200" t="str">
        <f>IF(L53*14=0,"",L53*14)</f>
        <v/>
      </c>
      <c r="N53" s="170"/>
      <c r="O53" s="139"/>
      <c r="P53" s="170"/>
      <c r="Q53" s="200" t="str">
        <f>IF(P53*14=0,"",P53*14)</f>
        <v/>
      </c>
      <c r="R53" s="170"/>
      <c r="S53" s="200" t="str">
        <f>IF(R53*14=0,"",R53*14)</f>
        <v/>
      </c>
      <c r="T53" s="170"/>
      <c r="U53" s="171"/>
      <c r="V53" s="201"/>
      <c r="W53" s="200" t="str">
        <f>IF(V53*14=0,"",V53*14)</f>
        <v/>
      </c>
      <c r="X53" s="170"/>
      <c r="Y53" s="200" t="str">
        <f>IF(X53*14=0,"",X53*14)</f>
        <v/>
      </c>
      <c r="Z53" s="170"/>
      <c r="AA53" s="139"/>
      <c r="AB53" s="170"/>
      <c r="AC53" s="200" t="str">
        <f>IF(AB53*14=0,"",AB53*14)</f>
        <v/>
      </c>
      <c r="AD53" s="170"/>
      <c r="AE53" s="200" t="str">
        <f>IF(AD53*14=0,"",AD53*14)</f>
        <v/>
      </c>
      <c r="AF53" s="170"/>
      <c r="AG53" s="171"/>
      <c r="AH53" s="201"/>
      <c r="AI53" s="200" t="str">
        <f>IF(AH53*14=0,"",AH53*14)</f>
        <v/>
      </c>
      <c r="AJ53" s="170"/>
      <c r="AK53" s="200" t="str">
        <f>IF(AJ53*14=0,"",AJ53*14)</f>
        <v/>
      </c>
      <c r="AL53" s="170"/>
      <c r="AM53" s="139"/>
      <c r="AN53" s="201"/>
      <c r="AO53" s="200" t="str">
        <f>IF(AN53*14=0,"",AN53*14)</f>
        <v/>
      </c>
      <c r="AP53" s="224"/>
      <c r="AQ53" s="200" t="str">
        <f>IF(AP53*14=0,"",AP53*14)</f>
        <v/>
      </c>
      <c r="AR53" s="224"/>
      <c r="AS53" s="203"/>
      <c r="AT53" s="170"/>
      <c r="AU53" s="200" t="str">
        <f>IF(AT53*14=0,"",AT53*14)</f>
        <v/>
      </c>
      <c r="AV53" s="170"/>
      <c r="AW53" s="200" t="str">
        <f>IF(AV53*14=0,"",AV53*14)</f>
        <v/>
      </c>
      <c r="AX53" s="170"/>
      <c r="AY53" s="170"/>
      <c r="AZ53" s="141"/>
      <c r="BA53" s="200" t="str">
        <f>IF((D53+J53+P53+V53+AB53+AH53+AN53+AT53)*14=0,"",(D53+J53+P53+V53+AB53+AH53+AN53+AT53)*14)</f>
        <v/>
      </c>
      <c r="BB53" s="174"/>
      <c r="BC53" s="200" t="str">
        <f>IF((L53+F53+R53+X53+AD53+AJ53+AP53+AV53)*14=0,"",(L53+F53+R53+X53+AD53+AJ53+AP53+AV53)*14)</f>
        <v/>
      </c>
      <c r="BD53" s="174" t="str">
        <f>IF(N53+H53+T53+Z53+AF53+AL53+AR53+AX53=0,"",N53+H53+T53+Z53+AF53+AL53+AR53+AX53)</f>
        <v/>
      </c>
      <c r="BE53" s="175"/>
    </row>
    <row r="54" spans="1:192" ht="15.75" customHeight="1" x14ac:dyDescent="0.35">
      <c r="A54" s="111"/>
      <c r="B54" s="158" t="s">
        <v>139</v>
      </c>
      <c r="C54" s="237"/>
      <c r="D54" s="170"/>
      <c r="E54" s="200" t="str">
        <f>IF(D54*14=0,"",D54*14)</f>
        <v/>
      </c>
      <c r="F54" s="170"/>
      <c r="G54" s="200" t="str">
        <f>IF(F54*14=0,"",F54*14)</f>
        <v/>
      </c>
      <c r="H54" s="170"/>
      <c r="I54" s="171"/>
      <c r="J54" s="201"/>
      <c r="K54" s="200" t="str">
        <f>IF(J54*14=0,"",J54*14)</f>
        <v/>
      </c>
      <c r="L54" s="170"/>
      <c r="M54" s="200" t="str">
        <f>IF(L54*14=0,"",L54*14)</f>
        <v/>
      </c>
      <c r="N54" s="170"/>
      <c r="O54" s="139"/>
      <c r="P54" s="170"/>
      <c r="Q54" s="200" t="str">
        <f>IF(P54*14=0,"",P54*14)</f>
        <v/>
      </c>
      <c r="R54" s="170"/>
      <c r="S54" s="200" t="str">
        <f>IF(R54*14=0,"",R54*14)</f>
        <v/>
      </c>
      <c r="T54" s="170"/>
      <c r="U54" s="171"/>
      <c r="V54" s="201"/>
      <c r="W54" s="200" t="str">
        <f>IF(V54*14=0,"",V54*14)</f>
        <v/>
      </c>
      <c r="X54" s="170"/>
      <c r="Y54" s="200" t="str">
        <f>IF(X54*14=0,"",X54*14)</f>
        <v/>
      </c>
      <c r="Z54" s="170"/>
      <c r="AA54" s="139"/>
      <c r="AB54" s="170"/>
      <c r="AC54" s="200" t="str">
        <f>IF(AB54*14=0,"",AB54*14)</f>
        <v/>
      </c>
      <c r="AD54" s="170"/>
      <c r="AE54" s="200" t="str">
        <f>IF(AD54*14=0,"",AD54*14)</f>
        <v/>
      </c>
      <c r="AF54" s="170"/>
      <c r="AG54" s="171"/>
      <c r="AH54" s="201"/>
      <c r="AI54" s="200" t="str">
        <f>IF(AH54*14=0,"",AH54*14)</f>
        <v/>
      </c>
      <c r="AJ54" s="170"/>
      <c r="AK54" s="200" t="str">
        <f>IF(AJ54*14=0,"",AJ54*14)</f>
        <v/>
      </c>
      <c r="AL54" s="170"/>
      <c r="AM54" s="139"/>
      <c r="AN54" s="201"/>
      <c r="AO54" s="200" t="str">
        <f>IF(AN54*14=0,"",AN54*14)</f>
        <v/>
      </c>
      <c r="AP54" s="224"/>
      <c r="AQ54" s="200" t="str">
        <f>IF(AP54*14=0,"",AP54*14)</f>
        <v/>
      </c>
      <c r="AR54" s="224"/>
      <c r="AS54" s="203"/>
      <c r="AT54" s="170"/>
      <c r="AU54" s="200" t="str">
        <f>IF(AT54*14=0,"",AT54*14)</f>
        <v/>
      </c>
      <c r="AV54" s="170"/>
      <c r="AW54" s="200" t="str">
        <f>IF(AV54*14=0,"",AV54*14)</f>
        <v/>
      </c>
      <c r="AX54" s="170"/>
      <c r="AY54" s="170"/>
      <c r="AZ54" s="141"/>
      <c r="BA54" s="200" t="str">
        <f>IF((D54+J54+P54+V54+AB54+AH54+AN54+AT54)*14=0,"",(D54+J54+P54+V54+AB54+AH54+AN54+AT54)*14)</f>
        <v/>
      </c>
      <c r="BB54" s="174"/>
      <c r="BC54" s="200" t="str">
        <f>IF((L54+F54+R54+X54+AD54+AJ54+AP54+AV54)*14=0,"",(L54+F54+R54+X54+AD54+AJ54+AP54+AV54)*14)</f>
        <v/>
      </c>
      <c r="BD54" s="174" t="str">
        <f>IF(N54+H54+T54+Z54+AF54+AL54+AR54+AX54=0,"",N54+H54+T54+Z54+AF54+AL54+AR54+AX54)</f>
        <v/>
      </c>
      <c r="BE54" s="175"/>
    </row>
    <row r="55" spans="1:192" ht="15.75" customHeight="1" x14ac:dyDescent="0.35">
      <c r="A55" s="111"/>
      <c r="B55" s="158" t="s">
        <v>139</v>
      </c>
      <c r="C55" s="237"/>
      <c r="D55" s="170"/>
      <c r="E55" s="200" t="str">
        <f>IF(D55*14=0,"",D55*14)</f>
        <v/>
      </c>
      <c r="F55" s="170"/>
      <c r="G55" s="200" t="str">
        <f>IF(F55*14=0,"",F55*14)</f>
        <v/>
      </c>
      <c r="H55" s="170"/>
      <c r="I55" s="171"/>
      <c r="J55" s="201"/>
      <c r="K55" s="200" t="str">
        <f>IF(J55*14=0,"",J55*14)</f>
        <v/>
      </c>
      <c r="L55" s="170"/>
      <c r="M55" s="200" t="str">
        <f>IF(L55*14=0,"",L55*14)</f>
        <v/>
      </c>
      <c r="N55" s="170"/>
      <c r="O55" s="139"/>
      <c r="P55" s="170"/>
      <c r="Q55" s="200" t="str">
        <f>IF(P55*14=0,"",P55*14)</f>
        <v/>
      </c>
      <c r="R55" s="170"/>
      <c r="S55" s="200" t="str">
        <f>IF(R55*14=0,"",R55*14)</f>
        <v/>
      </c>
      <c r="T55" s="170"/>
      <c r="U55" s="171"/>
      <c r="V55" s="201"/>
      <c r="W55" s="200" t="str">
        <f>IF(V55*14=0,"",V55*14)</f>
        <v/>
      </c>
      <c r="X55" s="170"/>
      <c r="Y55" s="200" t="str">
        <f>IF(X55*14=0,"",X55*14)</f>
        <v/>
      </c>
      <c r="Z55" s="170"/>
      <c r="AA55" s="139"/>
      <c r="AB55" s="170"/>
      <c r="AC55" s="200" t="str">
        <f>IF(AB55*14=0,"",AB55*14)</f>
        <v/>
      </c>
      <c r="AD55" s="170"/>
      <c r="AE55" s="200" t="str">
        <f>IF(AD55*14=0,"",AD55*14)</f>
        <v/>
      </c>
      <c r="AF55" s="170"/>
      <c r="AG55" s="171"/>
      <c r="AH55" s="201"/>
      <c r="AI55" s="200" t="str">
        <f>IF(AH55*14=0,"",AH55*14)</f>
        <v/>
      </c>
      <c r="AJ55" s="170"/>
      <c r="AK55" s="200" t="str">
        <f>IF(AJ55*14=0,"",AJ55*14)</f>
        <v/>
      </c>
      <c r="AL55" s="170"/>
      <c r="AM55" s="139"/>
      <c r="AN55" s="201"/>
      <c r="AO55" s="200" t="str">
        <f>IF(AN55*14=0,"",AN55*14)</f>
        <v/>
      </c>
      <c r="AP55" s="224"/>
      <c r="AQ55" s="200" t="str">
        <f>IF(AP55*14=0,"",AP55*14)</f>
        <v/>
      </c>
      <c r="AR55" s="224"/>
      <c r="AS55" s="203"/>
      <c r="AT55" s="170"/>
      <c r="AU55" s="200" t="str">
        <f>IF(AT55*14=0,"",AT55*14)</f>
        <v/>
      </c>
      <c r="AV55" s="170"/>
      <c r="AW55" s="200" t="str">
        <f>IF(AV55*14=0,"",AV55*14)</f>
        <v/>
      </c>
      <c r="AX55" s="170"/>
      <c r="AY55" s="170"/>
      <c r="AZ55" s="141"/>
      <c r="BA55" s="200" t="str">
        <f>IF((D55+J55+P55+V55+AB55+AH55+AN55+AT55)*14=0,"",(D55+J55+P55+V55+AB55+AH55+AN55+AT55)*14)</f>
        <v/>
      </c>
      <c r="BB55" s="174"/>
      <c r="BC55" s="200" t="str">
        <f>IF((L55+F55+R55+X55+AD55+AJ55+AP55+AV55)*14=0,"",(L55+F55+R55+X55+AD55+AJ55+AP55+AV55)*14)</f>
        <v/>
      </c>
      <c r="BD55" s="174" t="str">
        <f>IF(N55+H55+T55+Z55+AF55+AL55+AR55+AX55=0,"",N55+H55+T55+Z55+AF55+AL55+AR55+AX55)</f>
        <v/>
      </c>
      <c r="BE55" s="175"/>
    </row>
    <row r="56" spans="1:192" ht="15.75" customHeight="1" thickBot="1" x14ac:dyDescent="0.4">
      <c r="A56" s="111"/>
      <c r="B56" s="158" t="s">
        <v>139</v>
      </c>
      <c r="C56" s="237"/>
      <c r="D56" s="170"/>
      <c r="E56" s="200" t="str">
        <f>IF(D56*14=0,"",D56*14)</f>
        <v/>
      </c>
      <c r="F56" s="170"/>
      <c r="G56" s="200" t="str">
        <f>IF(F56*14=0,"",F56*14)</f>
        <v/>
      </c>
      <c r="H56" s="170"/>
      <c r="I56" s="171"/>
      <c r="J56" s="201"/>
      <c r="K56" s="200" t="str">
        <f>IF(J56*14=0,"",J56*14)</f>
        <v/>
      </c>
      <c r="L56" s="170"/>
      <c r="M56" s="200" t="str">
        <f>IF(L56*14=0,"",L56*14)</f>
        <v/>
      </c>
      <c r="N56" s="170"/>
      <c r="O56" s="139"/>
      <c r="P56" s="170"/>
      <c r="Q56" s="200" t="str">
        <f>IF(P56*14=0,"",P56*14)</f>
        <v/>
      </c>
      <c r="R56" s="170"/>
      <c r="S56" s="200" t="str">
        <f>IF(R56*14=0,"",R56*14)</f>
        <v/>
      </c>
      <c r="T56" s="170"/>
      <c r="U56" s="171"/>
      <c r="V56" s="201"/>
      <c r="W56" s="200" t="str">
        <f>IF(V56*14=0,"",V56*14)</f>
        <v/>
      </c>
      <c r="X56" s="170"/>
      <c r="Y56" s="200" t="str">
        <f>IF(X56*14=0,"",X56*14)</f>
        <v/>
      </c>
      <c r="Z56" s="170"/>
      <c r="AA56" s="139"/>
      <c r="AB56" s="170"/>
      <c r="AC56" s="200" t="str">
        <f>IF(AB56*14=0,"",AB56*14)</f>
        <v/>
      </c>
      <c r="AD56" s="170"/>
      <c r="AE56" s="200" t="str">
        <f>IF(AD56*14=0,"",AD56*14)</f>
        <v/>
      </c>
      <c r="AF56" s="170"/>
      <c r="AG56" s="171"/>
      <c r="AH56" s="201"/>
      <c r="AI56" s="200" t="str">
        <f>IF(AH56*14=0,"",AH56*14)</f>
        <v/>
      </c>
      <c r="AJ56" s="170"/>
      <c r="AK56" s="200" t="str">
        <f>IF(AJ56*14=0,"",AJ56*14)</f>
        <v/>
      </c>
      <c r="AL56" s="170"/>
      <c r="AM56" s="139"/>
      <c r="AN56" s="201"/>
      <c r="AO56" s="200" t="str">
        <f>IF(AN56*14=0,"",AN56*14)</f>
        <v/>
      </c>
      <c r="AP56" s="224"/>
      <c r="AQ56" s="200" t="str">
        <f>IF(AP56*14=0,"",AP56*14)</f>
        <v/>
      </c>
      <c r="AR56" s="224"/>
      <c r="AS56" s="203"/>
      <c r="AT56" s="170"/>
      <c r="AU56" s="200" t="str">
        <f>IF(AT56*14=0,"",AT56*14)</f>
        <v/>
      </c>
      <c r="AV56" s="170"/>
      <c r="AW56" s="200" t="str">
        <f>IF(AV56*14=0,"",AV56*14)</f>
        <v/>
      </c>
      <c r="AX56" s="170"/>
      <c r="AY56" s="170"/>
      <c r="AZ56" s="141"/>
      <c r="BA56" s="200" t="str">
        <f>IF((D56+J56+P56+V56+AB56+AH56+AN56+AT56)*14=0,"",(D56+J56+P56+V56+AB56+AH56+AN56+AT56)*14)</f>
        <v/>
      </c>
      <c r="BB56" s="174"/>
      <c r="BC56" s="200" t="str">
        <f>IF((L56+F56+R56+X56+AD56+AJ56+AP56+AV56)*14=0,"",(L56+F56+R56+X56+AD56+AJ56+AP56+AV56)*14)</f>
        <v/>
      </c>
      <c r="BD56" s="174" t="str">
        <f>IF(N56+H56+T56+Z56+AF56+AL56+AR56+AX56=0,"",N56+H56+T56+Z56+AF56+AL56+AR56+AX56)</f>
        <v/>
      </c>
      <c r="BE56" s="175"/>
    </row>
    <row r="57" spans="1:192" s="7" customFormat="1" ht="22.15" customHeight="1" thickBot="1" x14ac:dyDescent="0.4">
      <c r="A57" s="247"/>
      <c r="B57" s="248"/>
      <c r="C57" s="249" t="s">
        <v>143</v>
      </c>
      <c r="D57" s="250">
        <f>SUM(D52:D56)</f>
        <v>0</v>
      </c>
      <c r="E57" s="250">
        <f>SUM(E52:E56)</f>
        <v>0</v>
      </c>
      <c r="F57" s="250">
        <f>SUM(F52:F56)</f>
        <v>0</v>
      </c>
      <c r="G57" s="250">
        <f>SUM(G52:G56)</f>
        <v>0</v>
      </c>
      <c r="H57" s="250">
        <f>SUM(H52:H56)</f>
        <v>0</v>
      </c>
      <c r="I57" s="252" t="s">
        <v>128</v>
      </c>
      <c r="J57" s="253">
        <f>SUM(J52:J56)</f>
        <v>0</v>
      </c>
      <c r="K57" s="250">
        <f>SUM(K52:K56)</f>
        <v>0</v>
      </c>
      <c r="L57" s="250">
        <f>SUM(L52:L56)</f>
        <v>0</v>
      </c>
      <c r="M57" s="250">
        <f>SUM(M52:M56)</f>
        <v>0</v>
      </c>
      <c r="N57" s="250">
        <f>SUM(N52:N56)</f>
        <v>0</v>
      </c>
      <c r="O57" s="252" t="s">
        <v>128</v>
      </c>
      <c r="P57" s="250">
        <f>SUM(P52:P56)</f>
        <v>0</v>
      </c>
      <c r="Q57" s="250">
        <f>SUM(Q52:Q56)</f>
        <v>0</v>
      </c>
      <c r="R57" s="250">
        <f>SUM(R52:R56)</f>
        <v>0</v>
      </c>
      <c r="S57" s="250">
        <f>SUM(S52:S56)</f>
        <v>0</v>
      </c>
      <c r="T57" s="250">
        <f>SUM(T52:T56)</f>
        <v>0</v>
      </c>
      <c r="U57" s="252" t="s">
        <v>128</v>
      </c>
      <c r="V57" s="253">
        <f>SUM(V52:V56)</f>
        <v>0</v>
      </c>
      <c r="W57" s="250">
        <f>SUM(W52:W56)</f>
        <v>0</v>
      </c>
      <c r="X57" s="250">
        <f>SUM(X52:X56)</f>
        <v>0</v>
      </c>
      <c r="Y57" s="250">
        <f>SUM(Y52:Y56)</f>
        <v>0</v>
      </c>
      <c r="Z57" s="250">
        <f>SUM(Z52:Z56)</f>
        <v>0</v>
      </c>
      <c r="AA57" s="252" t="s">
        <v>128</v>
      </c>
      <c r="AB57" s="250">
        <f>SUM(AB52:AB56)</f>
        <v>0</v>
      </c>
      <c r="AC57" s="250">
        <f>SUM(AC52:AC56)</f>
        <v>0</v>
      </c>
      <c r="AD57" s="250">
        <f>SUM(AD52:AD56)</f>
        <v>0</v>
      </c>
      <c r="AE57" s="250">
        <f>SUM(AE52:AE56)</f>
        <v>0</v>
      </c>
      <c r="AF57" s="250">
        <f>SUM(AF52:AF56)</f>
        <v>0</v>
      </c>
      <c r="AG57" s="252" t="s">
        <v>128</v>
      </c>
      <c r="AH57" s="250">
        <f>SUM(AH52:AH56)</f>
        <v>0</v>
      </c>
      <c r="AI57" s="250">
        <f>SUM(AI52:AI56)</f>
        <v>0</v>
      </c>
      <c r="AJ57" s="250">
        <f>SUM(AJ52:AJ56)</f>
        <v>0</v>
      </c>
      <c r="AK57" s="250">
        <f>SUM(AK52:AK56)</f>
        <v>0</v>
      </c>
      <c r="AL57" s="250">
        <f>SUM(AL52:AL56)</f>
        <v>0</v>
      </c>
      <c r="AM57" s="252" t="s">
        <v>128</v>
      </c>
      <c r="AN57" s="250">
        <f>SUM(AN52:AN56)</f>
        <v>0</v>
      </c>
      <c r="AO57" s="250">
        <f>SUM(AO52:AO56)</f>
        <v>0</v>
      </c>
      <c r="AP57" s="250">
        <f>SUM(AP52:AP56)</f>
        <v>0</v>
      </c>
      <c r="AQ57" s="250">
        <f>SUM(AQ52:AQ56)</f>
        <v>0</v>
      </c>
      <c r="AR57" s="250">
        <f>SUM(AR52:AR56)</f>
        <v>0</v>
      </c>
      <c r="AS57" s="252" t="s">
        <v>128</v>
      </c>
      <c r="AT57" s="250">
        <f>SUM(AT52:AT56)</f>
        <v>0</v>
      </c>
      <c r="AU57" s="250">
        <f>SUM(AU52:AU56)</f>
        <v>0</v>
      </c>
      <c r="AV57" s="250">
        <f>SUM(AV52:AV56)</f>
        <v>2</v>
      </c>
      <c r="AW57" s="250">
        <f>SUM(AW52:AW56)</f>
        <v>28</v>
      </c>
      <c r="AX57" s="250">
        <f>SUM(AX52:AX56)</f>
        <v>10</v>
      </c>
      <c r="AY57" s="252" t="s">
        <v>128</v>
      </c>
      <c r="AZ57" s="256">
        <f t="shared" ref="AZ57:BE57" si="95">SUM(AZ52:AZ56)</f>
        <v>0</v>
      </c>
      <c r="BA57" s="250">
        <f t="shared" si="95"/>
        <v>0</v>
      </c>
      <c r="BB57" s="250">
        <f t="shared" si="95"/>
        <v>2</v>
      </c>
      <c r="BC57" s="250">
        <f t="shared" si="95"/>
        <v>28</v>
      </c>
      <c r="BD57" s="250">
        <f t="shared" si="95"/>
        <v>10</v>
      </c>
      <c r="BE57" s="255">
        <f t="shared" si="95"/>
        <v>2</v>
      </c>
    </row>
    <row r="58" spans="1:192" ht="22.15" customHeight="1" thickBot="1" x14ac:dyDescent="0.45">
      <c r="A58" s="257"/>
      <c r="B58" s="258"/>
      <c r="C58" s="259" t="s">
        <v>144</v>
      </c>
      <c r="D58" s="260">
        <f>D45+D50+D57</f>
        <v>0</v>
      </c>
      <c r="E58" s="260">
        <f>E45+E50+E57</f>
        <v>0</v>
      </c>
      <c r="F58" s="260">
        <f>F45+F50+F57</f>
        <v>30</v>
      </c>
      <c r="G58" s="260">
        <f>G45+G50+G57</f>
        <v>600</v>
      </c>
      <c r="H58" s="260">
        <f>H45+H57</f>
        <v>27</v>
      </c>
      <c r="I58" s="261" t="s">
        <v>128</v>
      </c>
      <c r="J58" s="260">
        <f>J45+J50+J57</f>
        <v>16</v>
      </c>
      <c r="K58" s="260">
        <f>K45+K50+K57</f>
        <v>224</v>
      </c>
      <c r="L58" s="260">
        <f>L45+L50+L57</f>
        <v>17</v>
      </c>
      <c r="M58" s="260">
        <f>M45+M50+M57</f>
        <v>238</v>
      </c>
      <c r="N58" s="260">
        <f>N45+N57</f>
        <v>27</v>
      </c>
      <c r="O58" s="261" t="s">
        <v>128</v>
      </c>
      <c r="P58" s="260">
        <f>P45+P50+P57</f>
        <v>9</v>
      </c>
      <c r="Q58" s="260">
        <f>Q45+Q50+Q57</f>
        <v>126</v>
      </c>
      <c r="R58" s="260">
        <f>R45+R50+R57</f>
        <v>22</v>
      </c>
      <c r="S58" s="260">
        <f>S45+S50+S57</f>
        <v>318</v>
      </c>
      <c r="T58" s="260">
        <f>T45+T57</f>
        <v>31</v>
      </c>
      <c r="U58" s="261" t="s">
        <v>128</v>
      </c>
      <c r="V58" s="260">
        <f>V45+V50+V57</f>
        <v>16</v>
      </c>
      <c r="W58" s="260">
        <f>W45+W50+W57</f>
        <v>224</v>
      </c>
      <c r="X58" s="260">
        <f>X45+X50+X57</f>
        <v>12</v>
      </c>
      <c r="Y58" s="260">
        <f>Y45+Y50+Y57</f>
        <v>168</v>
      </c>
      <c r="Z58" s="260">
        <f>Z45+Z57</f>
        <v>32</v>
      </c>
      <c r="AA58" s="261" t="s">
        <v>128</v>
      </c>
      <c r="AB58" s="260">
        <f>AB45+AB50+AB57</f>
        <v>3</v>
      </c>
      <c r="AC58" s="260">
        <f>AC45+AC50+AC57</f>
        <v>42</v>
      </c>
      <c r="AD58" s="260">
        <f>AD45+AD50+AD57</f>
        <v>4</v>
      </c>
      <c r="AE58" s="260">
        <f>AE45+AE50+AE57</f>
        <v>56</v>
      </c>
      <c r="AF58" s="260">
        <f>AF45+AF57</f>
        <v>7</v>
      </c>
      <c r="AG58" s="261" t="s">
        <v>128</v>
      </c>
      <c r="AH58" s="260">
        <f>AH45+AH50+AH57</f>
        <v>3</v>
      </c>
      <c r="AI58" s="260">
        <f>AI45+AI50+AI57</f>
        <v>42</v>
      </c>
      <c r="AJ58" s="260">
        <f>AJ45+AJ50+AJ57</f>
        <v>3</v>
      </c>
      <c r="AK58" s="260">
        <f>AK45+AK50+AK57</f>
        <v>42</v>
      </c>
      <c r="AL58" s="260">
        <f>AL45+AL57</f>
        <v>7</v>
      </c>
      <c r="AM58" s="261" t="s">
        <v>128</v>
      </c>
      <c r="AN58" s="260">
        <f>AN45+AN50+AN57</f>
        <v>2</v>
      </c>
      <c r="AO58" s="260">
        <f>AO45+AO50+AO57</f>
        <v>28</v>
      </c>
      <c r="AP58" s="260">
        <f>AP45+AP50+AP57</f>
        <v>2</v>
      </c>
      <c r="AQ58" s="260">
        <f>AQ45+AQ50+AQ57</f>
        <v>28</v>
      </c>
      <c r="AR58" s="260">
        <f>AR45+AR57</f>
        <v>5</v>
      </c>
      <c r="AS58" s="261" t="s">
        <v>128</v>
      </c>
      <c r="AT58" s="260">
        <f>AT45+AT50+AT57</f>
        <v>0</v>
      </c>
      <c r="AU58" s="260">
        <f>AU45+AU50+AU57</f>
        <v>0</v>
      </c>
      <c r="AV58" s="260">
        <f>AV45+AV50+AV57</f>
        <v>2</v>
      </c>
      <c r="AW58" s="260">
        <f>AW45+AW50+AW57</f>
        <v>28</v>
      </c>
      <c r="AX58" s="260">
        <f>AX45+AX57</f>
        <v>10</v>
      </c>
      <c r="AY58" s="261" t="s">
        <v>128</v>
      </c>
      <c r="AZ58" s="260">
        <f>AZ45+AZ50+AZ57</f>
        <v>41</v>
      </c>
      <c r="BA58" s="260">
        <f>BA45+BA50+BA57</f>
        <v>686</v>
      </c>
      <c r="BB58" s="260">
        <f>BB45+BB50+BB57</f>
        <v>92</v>
      </c>
      <c r="BC58" s="260">
        <f>BC45+BC50+BC57</f>
        <v>1492</v>
      </c>
      <c r="BD58" s="260">
        <f>BD45+BD57</f>
        <v>146</v>
      </c>
      <c r="BE58" s="262">
        <f>BE45+BE50+BE57</f>
        <v>141</v>
      </c>
      <c r="BF58" s="90"/>
    </row>
    <row r="59" spans="1:192" ht="15.75" customHeight="1" thickBot="1" x14ac:dyDescent="0.3">
      <c r="A59" s="665"/>
      <c r="B59" s="666"/>
      <c r="C59" s="666"/>
      <c r="D59" s="666"/>
      <c r="E59" s="666"/>
      <c r="F59" s="666"/>
      <c r="G59" s="666"/>
      <c r="H59" s="666"/>
      <c r="I59" s="666"/>
      <c r="J59" s="666"/>
      <c r="K59" s="666"/>
      <c r="L59" s="666"/>
      <c r="M59" s="666"/>
      <c r="N59" s="666"/>
      <c r="O59" s="666"/>
      <c r="P59" s="666"/>
      <c r="Q59" s="666"/>
      <c r="R59" s="666"/>
      <c r="S59" s="666"/>
      <c r="T59" s="666"/>
      <c r="U59" s="666"/>
      <c r="V59" s="666"/>
      <c r="W59" s="666"/>
      <c r="X59" s="666"/>
      <c r="Y59" s="666"/>
      <c r="Z59" s="666"/>
      <c r="AA59" s="666"/>
      <c r="AB59" s="666"/>
      <c r="AC59" s="666"/>
      <c r="AD59" s="666"/>
      <c r="AE59" s="666"/>
      <c r="AF59" s="666"/>
      <c r="AG59" s="666"/>
      <c r="AH59" s="666"/>
      <c r="AI59" s="666"/>
      <c r="AJ59" s="666"/>
      <c r="AK59" s="666"/>
      <c r="AL59" s="666"/>
      <c r="AM59" s="666"/>
      <c r="AN59" s="666"/>
      <c r="AO59" s="666"/>
      <c r="AP59" s="666"/>
      <c r="AQ59" s="666"/>
      <c r="AR59" s="666"/>
      <c r="AS59" s="666"/>
      <c r="AT59" s="666"/>
      <c r="AU59" s="666"/>
      <c r="AV59" s="666"/>
      <c r="AW59" s="666"/>
      <c r="AX59" s="666"/>
      <c r="AY59" s="666"/>
      <c r="AZ59" s="666"/>
      <c r="BA59" s="666"/>
      <c r="BB59" s="666"/>
      <c r="BC59" s="666"/>
      <c r="BD59" s="666"/>
      <c r="BE59" s="667"/>
    </row>
    <row r="60" spans="1:192" ht="15.75" customHeight="1" thickBot="1" x14ac:dyDescent="0.4">
      <c r="A60" s="263"/>
      <c r="B60" s="5"/>
      <c r="C60" s="264" t="s">
        <v>145</v>
      </c>
      <c r="D60" s="20"/>
      <c r="E60" s="20"/>
      <c r="F60" s="20"/>
      <c r="G60" s="20"/>
      <c r="H60" s="20"/>
      <c r="I60" s="20"/>
      <c r="J60" s="20"/>
      <c r="K60" s="20"/>
      <c r="L60" s="20"/>
      <c r="M60" s="20"/>
      <c r="N60" s="20"/>
      <c r="O60" s="20"/>
      <c r="P60" s="632"/>
      <c r="Q60" s="632"/>
      <c r="R60" s="632"/>
      <c r="S60" s="632"/>
      <c r="T60" s="632"/>
      <c r="U60" s="632"/>
      <c r="V60" s="632"/>
      <c r="W60" s="632"/>
      <c r="X60" s="632"/>
      <c r="Y60" s="632"/>
      <c r="Z60" s="632"/>
      <c r="AA60" s="632"/>
      <c r="AB60" s="632"/>
      <c r="AC60" s="632"/>
      <c r="AD60" s="632"/>
      <c r="AE60" s="632"/>
      <c r="AF60" s="632"/>
      <c r="AG60" s="632"/>
      <c r="AH60" s="632"/>
      <c r="AI60" s="632"/>
      <c r="AJ60" s="632"/>
      <c r="AK60" s="632"/>
      <c r="AL60" s="632"/>
      <c r="AM60" s="632"/>
      <c r="AN60" s="632"/>
      <c r="AO60" s="632"/>
      <c r="AP60" s="632"/>
      <c r="AQ60" s="632"/>
      <c r="AR60" s="632"/>
      <c r="AS60" s="632"/>
      <c r="AT60" s="632"/>
      <c r="AU60" s="632"/>
      <c r="AV60" s="632"/>
      <c r="AW60" s="632"/>
      <c r="AX60" s="632"/>
      <c r="AY60" s="633"/>
      <c r="AZ60" s="13"/>
      <c r="BA60" s="14"/>
      <c r="BB60" s="14"/>
      <c r="BC60" s="14"/>
      <c r="BD60" s="14"/>
      <c r="BE60" s="79"/>
      <c r="BF60" s="265"/>
      <c r="BG60" s="266"/>
    </row>
    <row r="61" spans="1:192" ht="15.75" customHeight="1" x14ac:dyDescent="0.35">
      <c r="A61" s="111" t="s">
        <v>146</v>
      </c>
      <c r="B61" s="158" t="s">
        <v>123</v>
      </c>
      <c r="C61" s="267" t="s">
        <v>147</v>
      </c>
      <c r="D61" s="268"/>
      <c r="E61" s="200" t="str">
        <f>IF(D61*14=0,"",D61*14)</f>
        <v/>
      </c>
      <c r="F61" s="170"/>
      <c r="G61" s="200" t="str">
        <f>IF(F61*14=0,"",F61*14)</f>
        <v/>
      </c>
      <c r="H61" s="170"/>
      <c r="I61" s="171"/>
      <c r="J61" s="201"/>
      <c r="K61" s="200" t="str">
        <f>IF(J61*14=0,"",J61*14)</f>
        <v/>
      </c>
      <c r="L61" s="170"/>
      <c r="M61" s="200" t="str">
        <f>IF(L61*14=0,"",L61*14)</f>
        <v/>
      </c>
      <c r="N61" s="170"/>
      <c r="O61" s="139"/>
      <c r="P61" s="170"/>
      <c r="Q61" s="200" t="str">
        <f t="shared" ref="Q61:Q62" si="96">IF(P61*14=0,"",P61*14)</f>
        <v/>
      </c>
      <c r="R61" s="170"/>
      <c r="S61" s="200" t="str">
        <f t="shared" ref="S61:S62" si="97">IF(R61*14=0,"",R61*14)</f>
        <v/>
      </c>
      <c r="T61" s="170"/>
      <c r="U61" s="171"/>
      <c r="V61" s="201"/>
      <c r="W61" s="200" t="str">
        <f>IF(V61*14=0,"",V61*14)</f>
        <v/>
      </c>
      <c r="X61" s="170"/>
      <c r="Y61" s="200" t="str">
        <f>IF(X61*14=0,"",X61*14)</f>
        <v/>
      </c>
      <c r="Z61" s="170"/>
      <c r="AA61" s="139"/>
      <c r="AB61" s="170">
        <v>1</v>
      </c>
      <c r="AC61" s="200">
        <v>14</v>
      </c>
      <c r="AD61" s="170">
        <v>1</v>
      </c>
      <c r="AE61" s="200">
        <v>14</v>
      </c>
      <c r="AF61" s="170">
        <v>3</v>
      </c>
      <c r="AG61" s="171" t="s">
        <v>31</v>
      </c>
      <c r="AH61" s="201"/>
      <c r="AI61" s="200" t="str">
        <f>IF(AH61*14=0,"",AH61*14)</f>
        <v/>
      </c>
      <c r="AJ61" s="170"/>
      <c r="AK61" s="200" t="str">
        <f>IF(AJ61*14=0,"",AJ61*14)</f>
        <v/>
      </c>
      <c r="AL61" s="170"/>
      <c r="AM61" s="139"/>
      <c r="AN61" s="201"/>
      <c r="AO61" s="200" t="str">
        <f>IF(AN61*14=0,"",AN61*14)</f>
        <v/>
      </c>
      <c r="AP61" s="224"/>
      <c r="AQ61" s="200" t="str">
        <f>IF(AP61*14=0,"",AP61*14)</f>
        <v/>
      </c>
      <c r="AR61" s="224"/>
      <c r="AS61" s="203"/>
      <c r="AT61" s="170"/>
      <c r="AU61" s="200" t="str">
        <f>IF(AT61*14=0,"",AT61*14)</f>
        <v/>
      </c>
      <c r="AV61" s="170"/>
      <c r="AW61" s="200" t="str">
        <f>IF(AV61*14=0,"",AV61*14)</f>
        <v/>
      </c>
      <c r="AX61" s="170"/>
      <c r="AY61" s="170"/>
      <c r="AZ61" s="269"/>
      <c r="BA61" s="204"/>
      <c r="BB61" s="204"/>
      <c r="BC61" s="205"/>
      <c r="BD61" s="206"/>
      <c r="BE61" s="132"/>
      <c r="BF61" s="133" t="s">
        <v>148</v>
      </c>
      <c r="BG61" s="210" t="s">
        <v>149</v>
      </c>
    </row>
    <row r="62" spans="1:192" s="82" customFormat="1" ht="15.75" customHeight="1" x14ac:dyDescent="0.35">
      <c r="A62" s="111" t="s">
        <v>150</v>
      </c>
      <c r="B62" s="270" t="s">
        <v>123</v>
      </c>
      <c r="C62" s="271" t="s">
        <v>151</v>
      </c>
      <c r="D62" s="268"/>
      <c r="E62" s="200" t="str">
        <f>IF(D62*14=0,"",D62*14)</f>
        <v/>
      </c>
      <c r="F62" s="170"/>
      <c r="G62" s="200" t="str">
        <f>IF(F62*14=0,"",F62*14)</f>
        <v/>
      </c>
      <c r="H62" s="170"/>
      <c r="I62" s="171"/>
      <c r="J62" s="201"/>
      <c r="K62" s="200" t="str">
        <f>IF(J62*14=0,"",J62*14)</f>
        <v/>
      </c>
      <c r="L62" s="170"/>
      <c r="M62" s="200" t="str">
        <f>IF(L62*14=0,"",L62*14)</f>
        <v/>
      </c>
      <c r="N62" s="170"/>
      <c r="O62" s="139"/>
      <c r="P62" s="170"/>
      <c r="Q62" s="200" t="str">
        <f t="shared" si="96"/>
        <v/>
      </c>
      <c r="R62" s="170"/>
      <c r="S62" s="200" t="str">
        <f t="shared" si="97"/>
        <v/>
      </c>
      <c r="T62" s="170"/>
      <c r="U62" s="171"/>
      <c r="V62" s="201"/>
      <c r="W62" s="200" t="str">
        <f>IF(V62*14=0,"",V62*14)</f>
        <v/>
      </c>
      <c r="X62" s="170"/>
      <c r="Y62" s="200" t="str">
        <f>IF(X62*14=0,"",X62*14)</f>
        <v/>
      </c>
      <c r="Z62" s="170"/>
      <c r="AA62" s="139"/>
      <c r="AB62" s="170">
        <v>1</v>
      </c>
      <c r="AC62" s="200">
        <v>14</v>
      </c>
      <c r="AD62" s="170">
        <v>1</v>
      </c>
      <c r="AE62" s="200">
        <v>14</v>
      </c>
      <c r="AF62" s="170">
        <v>3</v>
      </c>
      <c r="AG62" s="171" t="s">
        <v>31</v>
      </c>
      <c r="AH62" s="201"/>
      <c r="AI62" s="200" t="str">
        <f>IF(AH62*14=0,"",AH62*14)</f>
        <v/>
      </c>
      <c r="AJ62" s="170"/>
      <c r="AK62" s="200" t="str">
        <f>IF(AJ62*14=0,"",AJ62*14)</f>
        <v/>
      </c>
      <c r="AL62" s="170"/>
      <c r="AM62" s="139"/>
      <c r="AN62" s="201"/>
      <c r="AO62" s="200" t="str">
        <f>IF(AN62*14=0,"",AN62*14)</f>
        <v/>
      </c>
      <c r="AP62" s="224"/>
      <c r="AQ62" s="200" t="str">
        <f>IF(AP62*14=0,"",AP62*14)</f>
        <v/>
      </c>
      <c r="AR62" s="224"/>
      <c r="AS62" s="203"/>
      <c r="AT62" s="170"/>
      <c r="AU62" s="200" t="str">
        <f>IF(AT62*14=0,"",AT62*14)</f>
        <v/>
      </c>
      <c r="AV62" s="170"/>
      <c r="AW62" s="200" t="str">
        <f>IF(AV62*14=0,"",AV62*14)</f>
        <v/>
      </c>
      <c r="AX62" s="170"/>
      <c r="AY62" s="170"/>
      <c r="AZ62" s="627"/>
      <c r="BA62" s="628"/>
      <c r="BB62" s="628"/>
      <c r="BC62" s="629"/>
      <c r="BD62" s="653"/>
      <c r="BE62" s="654"/>
      <c r="BF62" s="133" t="s">
        <v>148</v>
      </c>
      <c r="BG62" s="210" t="s">
        <v>149</v>
      </c>
      <c r="BH62" s="2"/>
      <c r="BI62" s="2"/>
      <c r="BJ62" s="2"/>
      <c r="BK62" s="2"/>
      <c r="BL62" s="2"/>
      <c r="BM62" s="2"/>
      <c r="BN62" s="2"/>
      <c r="BO62" s="2"/>
      <c r="BP62" s="2"/>
      <c r="BQ62" s="2"/>
      <c r="BR62" s="2"/>
      <c r="BS62" s="2"/>
      <c r="BT62" s="2"/>
      <c r="BU62" s="2"/>
      <c r="BV62" s="2"/>
      <c r="BW62" s="2"/>
      <c r="BX62" s="2"/>
      <c r="BY62" s="2"/>
      <c r="BZ62" s="2"/>
      <c r="CA62" s="2"/>
      <c r="CB62" s="2"/>
      <c r="CC62" s="2"/>
      <c r="CD62" s="2"/>
      <c r="CE62" s="2"/>
      <c r="CF62" s="2"/>
      <c r="CG62" s="2"/>
      <c r="CH62" s="2"/>
      <c r="CI62" s="2"/>
      <c r="CJ62" s="2"/>
      <c r="CK62" s="2"/>
      <c r="CL62" s="2"/>
      <c r="CM62" s="2"/>
      <c r="CN62" s="2"/>
      <c r="CO62" s="2"/>
      <c r="CP62" s="2"/>
      <c r="CQ62" s="2"/>
      <c r="CR62" s="2"/>
      <c r="CS62" s="2"/>
      <c r="CT62" s="2"/>
      <c r="CU62" s="2"/>
      <c r="CV62" s="2"/>
      <c r="CW62" s="2"/>
      <c r="CX62" s="2"/>
      <c r="CY62" s="2"/>
      <c r="CZ62" s="2"/>
      <c r="DA62" s="2"/>
      <c r="DB62" s="2"/>
      <c r="DC62" s="2"/>
      <c r="DD62" s="2"/>
      <c r="DE62" s="2"/>
      <c r="DF62" s="2"/>
      <c r="DG62" s="2"/>
      <c r="DH62" s="2"/>
      <c r="DI62" s="2"/>
      <c r="DJ62" s="2"/>
      <c r="DK62" s="2"/>
      <c r="DL62" s="2"/>
      <c r="DM62" s="2"/>
      <c r="DN62" s="2"/>
      <c r="DO62" s="2"/>
      <c r="DP62" s="2"/>
      <c r="DQ62" s="2"/>
      <c r="DR62" s="2"/>
      <c r="DS62" s="2"/>
      <c r="DT62" s="2"/>
      <c r="DU62" s="2"/>
      <c r="DV62" s="2"/>
      <c r="DW62" s="2"/>
      <c r="DX62" s="2"/>
      <c r="DY62" s="2"/>
      <c r="DZ62" s="2"/>
      <c r="EA62" s="2"/>
      <c r="EB62" s="2"/>
      <c r="EC62" s="2"/>
      <c r="ED62" s="2"/>
      <c r="EE62" s="2"/>
      <c r="EF62" s="2"/>
      <c r="EG62" s="2"/>
      <c r="EH62" s="2"/>
      <c r="EI62" s="2"/>
      <c r="EJ62" s="2"/>
      <c r="EK62" s="2"/>
      <c r="EL62" s="2"/>
      <c r="EM62" s="2"/>
      <c r="EN62" s="2"/>
      <c r="EO62" s="2"/>
      <c r="EP62" s="2"/>
      <c r="EQ62" s="2"/>
      <c r="ER62" s="2"/>
      <c r="ES62" s="2"/>
      <c r="ET62" s="2"/>
      <c r="EU62" s="2"/>
      <c r="EV62" s="2"/>
      <c r="EW62" s="2"/>
      <c r="EX62" s="2"/>
      <c r="EY62" s="2"/>
      <c r="EZ62" s="2"/>
      <c r="FA62" s="2"/>
      <c r="FB62" s="2"/>
      <c r="FC62" s="2"/>
      <c r="FD62" s="2"/>
      <c r="FE62" s="2"/>
      <c r="FF62" s="2"/>
      <c r="FG62" s="2"/>
      <c r="FH62" s="2"/>
      <c r="FI62" s="2"/>
      <c r="FJ62" s="2"/>
      <c r="FK62" s="2"/>
      <c r="FL62" s="2"/>
      <c r="FM62" s="2"/>
      <c r="FN62" s="2"/>
      <c r="FO62" s="2"/>
      <c r="FP62" s="2"/>
      <c r="FQ62" s="2"/>
      <c r="FR62" s="2"/>
      <c r="FS62" s="2"/>
      <c r="FT62" s="2"/>
      <c r="FU62" s="2"/>
      <c r="FV62" s="2"/>
      <c r="FW62" s="2"/>
      <c r="FX62" s="2"/>
      <c r="FY62" s="2"/>
      <c r="FZ62" s="2"/>
      <c r="GA62" s="2"/>
      <c r="GB62" s="2"/>
      <c r="GC62" s="2"/>
      <c r="GD62" s="2"/>
      <c r="GE62" s="2"/>
      <c r="GF62" s="2"/>
      <c r="GG62" s="2"/>
      <c r="GH62" s="2"/>
      <c r="GI62" s="2"/>
      <c r="GJ62" s="2"/>
    </row>
    <row r="63" spans="1:192" ht="15.75" customHeight="1" x14ac:dyDescent="0.35">
      <c r="A63" s="111" t="s">
        <v>152</v>
      </c>
      <c r="B63" s="270" t="s">
        <v>123</v>
      </c>
      <c r="C63" s="272" t="s">
        <v>153</v>
      </c>
      <c r="D63" s="268"/>
      <c r="E63" s="200"/>
      <c r="F63" s="170"/>
      <c r="G63" s="200"/>
      <c r="H63" s="170"/>
      <c r="I63" s="171"/>
      <c r="J63" s="201"/>
      <c r="K63" s="200"/>
      <c r="L63" s="170"/>
      <c r="M63" s="200"/>
      <c r="N63" s="170"/>
      <c r="O63" s="139"/>
      <c r="P63" s="170"/>
      <c r="Q63" s="200"/>
      <c r="R63" s="170"/>
      <c r="S63" s="200"/>
      <c r="T63" s="170"/>
      <c r="U63" s="171"/>
      <c r="V63" s="201"/>
      <c r="W63" s="200"/>
      <c r="X63" s="170"/>
      <c r="Y63" s="200"/>
      <c r="Z63" s="170"/>
      <c r="AA63" s="139"/>
      <c r="AB63" s="170"/>
      <c r="AC63" s="200"/>
      <c r="AD63" s="170"/>
      <c r="AE63" s="200"/>
      <c r="AF63" s="171"/>
      <c r="AG63" s="202"/>
      <c r="AH63" s="201">
        <v>1</v>
      </c>
      <c r="AI63" s="200">
        <v>14</v>
      </c>
      <c r="AJ63" s="170">
        <v>1</v>
      </c>
      <c r="AK63" s="200">
        <v>14</v>
      </c>
      <c r="AL63" s="170">
        <v>3</v>
      </c>
      <c r="AM63" s="171" t="s">
        <v>31</v>
      </c>
      <c r="AN63" s="201"/>
      <c r="AO63" s="200"/>
      <c r="AP63" s="224"/>
      <c r="AQ63" s="200"/>
      <c r="AR63" s="224"/>
      <c r="AS63" s="203"/>
      <c r="AT63" s="170"/>
      <c r="AU63" s="200"/>
      <c r="AV63" s="170"/>
      <c r="AW63" s="200"/>
      <c r="AX63" s="170"/>
      <c r="AY63" s="170"/>
      <c r="AZ63" s="269"/>
      <c r="BA63" s="204"/>
      <c r="BB63" s="204"/>
      <c r="BC63" s="205"/>
      <c r="BD63" s="206"/>
      <c r="BE63" s="132"/>
      <c r="BF63" s="133" t="s">
        <v>148</v>
      </c>
      <c r="BG63" s="210" t="s">
        <v>149</v>
      </c>
    </row>
    <row r="64" spans="1:192" ht="15.75" customHeight="1" x14ac:dyDescent="0.35">
      <c r="A64" s="127" t="s">
        <v>154</v>
      </c>
      <c r="B64" s="162" t="s">
        <v>123</v>
      </c>
      <c r="C64" s="199" t="s">
        <v>155</v>
      </c>
      <c r="D64" s="268"/>
      <c r="E64" s="200"/>
      <c r="F64" s="170"/>
      <c r="G64" s="200"/>
      <c r="H64" s="170"/>
      <c r="I64" s="171"/>
      <c r="J64" s="201"/>
      <c r="K64" s="200"/>
      <c r="L64" s="170"/>
      <c r="M64" s="200"/>
      <c r="N64" s="170"/>
      <c r="O64" s="139"/>
      <c r="P64" s="170"/>
      <c r="Q64" s="200"/>
      <c r="R64" s="170"/>
      <c r="S64" s="200"/>
      <c r="T64" s="170"/>
      <c r="U64" s="171"/>
      <c r="V64" s="201"/>
      <c r="W64" s="200"/>
      <c r="X64" s="170"/>
      <c r="Y64" s="200"/>
      <c r="Z64" s="170"/>
      <c r="AA64" s="139"/>
      <c r="AB64" s="170"/>
      <c r="AC64" s="200">
        <v>8</v>
      </c>
      <c r="AD64" s="170">
        <v>2</v>
      </c>
      <c r="AE64" s="200">
        <v>20</v>
      </c>
      <c r="AF64" s="170">
        <v>3</v>
      </c>
      <c r="AG64" s="171" t="s">
        <v>31</v>
      </c>
      <c r="AH64" s="201"/>
      <c r="AI64" s="200"/>
      <c r="AJ64" s="170"/>
      <c r="AK64" s="200"/>
      <c r="AL64" s="170"/>
      <c r="AM64" s="139"/>
      <c r="AN64" s="201"/>
      <c r="AO64" s="200"/>
      <c r="AP64" s="170"/>
      <c r="AQ64" s="200"/>
      <c r="AR64" s="170"/>
      <c r="AS64" s="139"/>
      <c r="AT64" s="170"/>
      <c r="AU64" s="200"/>
      <c r="AV64" s="170"/>
      <c r="AW64" s="200"/>
      <c r="AX64" s="170"/>
      <c r="AY64" s="170"/>
      <c r="AZ64" s="273"/>
      <c r="BA64" s="274"/>
      <c r="BB64" s="274"/>
      <c r="BC64" s="275"/>
      <c r="BD64" s="206"/>
      <c r="BE64" s="132"/>
      <c r="BF64" s="133" t="s">
        <v>156</v>
      </c>
      <c r="BG64" s="210" t="s">
        <v>76</v>
      </c>
    </row>
    <row r="65" spans="1:59" ht="15.75" customHeight="1" x14ac:dyDescent="0.35">
      <c r="A65" s="127" t="s">
        <v>157</v>
      </c>
      <c r="B65" s="162" t="s">
        <v>123</v>
      </c>
      <c r="C65" s="199" t="s">
        <v>158</v>
      </c>
      <c r="D65" s="268"/>
      <c r="E65" s="200"/>
      <c r="F65" s="170"/>
      <c r="G65" s="200"/>
      <c r="H65" s="170"/>
      <c r="I65" s="171"/>
      <c r="J65" s="201"/>
      <c r="K65" s="200"/>
      <c r="L65" s="170"/>
      <c r="M65" s="200"/>
      <c r="N65" s="170"/>
      <c r="O65" s="139"/>
      <c r="P65" s="170"/>
      <c r="Q65" s="200"/>
      <c r="R65" s="170"/>
      <c r="S65" s="200"/>
      <c r="T65" s="170"/>
      <c r="U65" s="171"/>
      <c r="V65" s="201"/>
      <c r="W65" s="200"/>
      <c r="X65" s="170"/>
      <c r="Y65" s="200"/>
      <c r="Z65" s="170"/>
      <c r="AA65" s="139"/>
      <c r="AB65" s="170"/>
      <c r="AC65" s="200"/>
      <c r="AD65" s="170"/>
      <c r="AE65" s="200"/>
      <c r="AF65" s="170"/>
      <c r="AG65" s="171"/>
      <c r="AH65" s="201"/>
      <c r="AI65" s="200"/>
      <c r="AJ65" s="170">
        <v>2</v>
      </c>
      <c r="AK65" s="200">
        <v>28</v>
      </c>
      <c r="AL65" s="170">
        <v>3</v>
      </c>
      <c r="AM65" s="171" t="s">
        <v>31</v>
      </c>
      <c r="AN65" s="201"/>
      <c r="AO65" s="200"/>
      <c r="AP65" s="170"/>
      <c r="AQ65" s="200"/>
      <c r="AR65" s="170"/>
      <c r="AS65" s="139"/>
      <c r="AT65" s="170"/>
      <c r="AU65" s="200"/>
      <c r="AV65" s="170"/>
      <c r="AW65" s="200"/>
      <c r="AX65" s="170"/>
      <c r="AY65" s="170"/>
      <c r="AZ65" s="273"/>
      <c r="BA65" s="274"/>
      <c r="BB65" s="274"/>
      <c r="BC65" s="275"/>
      <c r="BD65" s="206"/>
      <c r="BE65" s="132"/>
      <c r="BF65" s="133" t="s">
        <v>156</v>
      </c>
      <c r="BG65" s="210" t="s">
        <v>76</v>
      </c>
    </row>
    <row r="66" spans="1:59" ht="15.75" customHeight="1" x14ac:dyDescent="0.35">
      <c r="A66" s="127" t="s">
        <v>159</v>
      </c>
      <c r="B66" s="162" t="s">
        <v>123</v>
      </c>
      <c r="C66" s="199" t="s">
        <v>160</v>
      </c>
      <c r="D66" s="268"/>
      <c r="E66" s="200"/>
      <c r="F66" s="170"/>
      <c r="G66" s="200"/>
      <c r="H66" s="170"/>
      <c r="I66" s="171"/>
      <c r="J66" s="201"/>
      <c r="K66" s="200"/>
      <c r="L66" s="170"/>
      <c r="M66" s="200"/>
      <c r="N66" s="170"/>
      <c r="O66" s="139"/>
      <c r="P66" s="170"/>
      <c r="Q66" s="200"/>
      <c r="R66" s="170"/>
      <c r="S66" s="200"/>
      <c r="T66" s="170"/>
      <c r="U66" s="171"/>
      <c r="V66" s="201"/>
      <c r="W66" s="200"/>
      <c r="X66" s="170"/>
      <c r="Y66" s="200"/>
      <c r="Z66" s="170"/>
      <c r="AA66" s="139"/>
      <c r="AB66" s="170"/>
      <c r="AC66" s="200"/>
      <c r="AD66" s="170"/>
      <c r="AE66" s="200"/>
      <c r="AF66" s="170"/>
      <c r="AG66" s="171"/>
      <c r="AH66" s="201">
        <v>1</v>
      </c>
      <c r="AI66" s="200">
        <v>14</v>
      </c>
      <c r="AJ66" s="170">
        <v>1</v>
      </c>
      <c r="AK66" s="200">
        <v>14</v>
      </c>
      <c r="AL66" s="170">
        <v>2</v>
      </c>
      <c r="AM66" s="139" t="s">
        <v>43</v>
      </c>
      <c r="AN66" s="201"/>
      <c r="AO66" s="200"/>
      <c r="AP66" s="170"/>
      <c r="AQ66" s="200"/>
      <c r="AR66" s="170"/>
      <c r="AS66" s="139"/>
      <c r="AT66" s="170"/>
      <c r="AU66" s="200"/>
      <c r="AV66" s="170"/>
      <c r="AW66" s="200"/>
      <c r="AX66" s="170"/>
      <c r="AY66" s="170"/>
      <c r="AZ66" s="273"/>
      <c r="BA66" s="274"/>
      <c r="BB66" s="274"/>
      <c r="BC66" s="275"/>
      <c r="BD66" s="206"/>
      <c r="BE66" s="132"/>
      <c r="BF66" s="133" t="s">
        <v>156</v>
      </c>
      <c r="BG66" s="210" t="s">
        <v>76</v>
      </c>
    </row>
    <row r="67" spans="1:59" ht="15.75" customHeight="1" x14ac:dyDescent="0.35">
      <c r="A67" s="127" t="s">
        <v>161</v>
      </c>
      <c r="B67" s="162" t="s">
        <v>123</v>
      </c>
      <c r="C67" s="199" t="s">
        <v>162</v>
      </c>
      <c r="D67" s="268"/>
      <c r="E67" s="200"/>
      <c r="F67" s="170"/>
      <c r="G67" s="200"/>
      <c r="H67" s="170"/>
      <c r="I67" s="171"/>
      <c r="J67" s="201"/>
      <c r="K67" s="200"/>
      <c r="L67" s="170"/>
      <c r="M67" s="200"/>
      <c r="N67" s="170"/>
      <c r="O67" s="139"/>
      <c r="P67" s="170"/>
      <c r="Q67" s="200"/>
      <c r="R67" s="170"/>
      <c r="S67" s="200"/>
      <c r="T67" s="170"/>
      <c r="U67" s="171"/>
      <c r="V67" s="201"/>
      <c r="W67" s="200"/>
      <c r="X67" s="170"/>
      <c r="Y67" s="200"/>
      <c r="Z67" s="170"/>
      <c r="AA67" s="139"/>
      <c r="AB67" s="170"/>
      <c r="AC67" s="200"/>
      <c r="AD67" s="170"/>
      <c r="AE67" s="200"/>
      <c r="AF67" s="170"/>
      <c r="AG67" s="171"/>
      <c r="AH67" s="201"/>
      <c r="AI67" s="200"/>
      <c r="AJ67" s="170"/>
      <c r="AK67" s="200"/>
      <c r="AL67" s="170"/>
      <c r="AM67" s="139"/>
      <c r="AN67" s="170"/>
      <c r="AO67" s="200">
        <v>8</v>
      </c>
      <c r="AP67" s="170">
        <v>2</v>
      </c>
      <c r="AQ67" s="200">
        <v>20</v>
      </c>
      <c r="AR67" s="170">
        <v>3</v>
      </c>
      <c r="AS67" s="139" t="s">
        <v>43</v>
      </c>
      <c r="AT67" s="170"/>
      <c r="AU67" s="200"/>
      <c r="AV67" s="170"/>
      <c r="AW67" s="200"/>
      <c r="AX67" s="170"/>
      <c r="AY67" s="170"/>
      <c r="AZ67" s="273"/>
      <c r="BA67" s="274"/>
      <c r="BB67" s="274"/>
      <c r="BC67" s="275"/>
      <c r="BD67" s="206"/>
      <c r="BE67" s="132"/>
      <c r="BF67" s="133" t="s">
        <v>156</v>
      </c>
      <c r="BG67" s="210" t="s">
        <v>76</v>
      </c>
    </row>
    <row r="68" spans="1:59" ht="15.75" customHeight="1" x14ac:dyDescent="0.35">
      <c r="A68" s="127" t="s">
        <v>163</v>
      </c>
      <c r="B68" s="276" t="s">
        <v>123</v>
      </c>
      <c r="C68" s="128" t="s">
        <v>164</v>
      </c>
      <c r="D68" s="268"/>
      <c r="E68" s="200" t="str">
        <f t="shared" ref="E68:E72" si="98">IF(D68*14=0,"",D68*14)</f>
        <v/>
      </c>
      <c r="F68" s="170"/>
      <c r="G68" s="200" t="str">
        <f t="shared" ref="G68:G72" si="99">IF(F68*14=0,"",F68*14)</f>
        <v/>
      </c>
      <c r="H68" s="170"/>
      <c r="I68" s="171"/>
      <c r="J68" s="201"/>
      <c r="K68" s="200" t="str">
        <f t="shared" ref="K68:K95" si="100">IF(J68*14=0,"",J68*14)</f>
        <v/>
      </c>
      <c r="L68" s="170"/>
      <c r="M68" s="200" t="str">
        <f t="shared" ref="M68:M95" si="101">IF(L68*14=0,"",L68*14)</f>
        <v/>
      </c>
      <c r="N68" s="170"/>
      <c r="O68" s="139"/>
      <c r="P68" s="170"/>
      <c r="Q68" s="200" t="str">
        <f t="shared" ref="Q68:Q72" si="102">IF(P68*14=0,"",P68*14)</f>
        <v/>
      </c>
      <c r="R68" s="170"/>
      <c r="S68" s="200" t="str">
        <f t="shared" ref="S68:S72" si="103">IF(R68*14=0,"",R68*14)</f>
        <v/>
      </c>
      <c r="T68" s="170"/>
      <c r="U68" s="171"/>
      <c r="V68" s="201"/>
      <c r="W68" s="200" t="str">
        <f t="shared" ref="W68:W72" si="104">IF(V68*14=0,"",V68*14)</f>
        <v/>
      </c>
      <c r="X68" s="170"/>
      <c r="Y68" s="200" t="str">
        <f t="shared" ref="Y68:Y72" si="105">IF(X68*14=0,"",X68*14)</f>
        <v/>
      </c>
      <c r="Z68" s="170"/>
      <c r="AA68" s="139"/>
      <c r="AB68" s="170">
        <v>1</v>
      </c>
      <c r="AC68" s="200">
        <f>IF(AB68*14=0,"",AB68*14)</f>
        <v>14</v>
      </c>
      <c r="AD68" s="170">
        <v>1</v>
      </c>
      <c r="AE68" s="200">
        <f t="shared" ref="AE68:AE72" si="106">IF(AD68*14=0,"",AD68*14)</f>
        <v>14</v>
      </c>
      <c r="AF68" s="170">
        <v>3</v>
      </c>
      <c r="AG68" s="171" t="s">
        <v>31</v>
      </c>
      <c r="AH68" s="201"/>
      <c r="AI68" s="200" t="str">
        <f t="shared" ref="AI68:AI72" si="107">IF(AH68*14=0,"",AH68*14)</f>
        <v/>
      </c>
      <c r="AJ68" s="170"/>
      <c r="AK68" s="200" t="str">
        <f t="shared" ref="AK68:AK72" si="108">IF(AJ68*14=0,"",AJ68*14)</f>
        <v/>
      </c>
      <c r="AL68" s="170"/>
      <c r="AM68" s="139"/>
      <c r="AN68" s="201"/>
      <c r="AO68" s="200" t="str">
        <f t="shared" ref="AO68:AO74" si="109">IF(AN68*14=0,"",AN68*14)</f>
        <v/>
      </c>
      <c r="AP68" s="224"/>
      <c r="AQ68" s="200" t="str">
        <f t="shared" ref="AQ68:AQ76" si="110">IF(AP68*14=0,"",AP68*14)</f>
        <v/>
      </c>
      <c r="AR68" s="224"/>
      <c r="AS68" s="139"/>
      <c r="AT68" s="170"/>
      <c r="AU68" s="200" t="str">
        <f t="shared" ref="AU68:AU72" si="111">IF(AT68*14=0,"",AT68*14)</f>
        <v/>
      </c>
      <c r="AV68" s="170"/>
      <c r="AW68" s="200" t="str">
        <f t="shared" ref="AW68:AW72" si="112">IF(AV68*14=0,"",AV68*14)</f>
        <v/>
      </c>
      <c r="AX68" s="170"/>
      <c r="AY68" s="170"/>
      <c r="AZ68" s="269"/>
      <c r="BA68" s="204"/>
      <c r="BB68" s="204"/>
      <c r="BC68" s="205"/>
      <c r="BD68" s="206"/>
      <c r="BE68" s="132"/>
      <c r="BF68" s="225" t="s">
        <v>165</v>
      </c>
      <c r="BG68" s="210" t="s">
        <v>166</v>
      </c>
    </row>
    <row r="69" spans="1:59" ht="15.75" customHeight="1" x14ac:dyDescent="0.35">
      <c r="A69" s="108" t="s">
        <v>167</v>
      </c>
      <c r="B69" s="162" t="s">
        <v>123</v>
      </c>
      <c r="C69" s="199" t="s">
        <v>168</v>
      </c>
      <c r="D69" s="268"/>
      <c r="E69" s="200" t="str">
        <f t="shared" si="98"/>
        <v/>
      </c>
      <c r="F69" s="170"/>
      <c r="G69" s="200" t="str">
        <f t="shared" si="99"/>
        <v/>
      </c>
      <c r="H69" s="170"/>
      <c r="I69" s="171"/>
      <c r="J69" s="201"/>
      <c r="K69" s="200" t="str">
        <f t="shared" si="100"/>
        <v/>
      </c>
      <c r="L69" s="170"/>
      <c r="M69" s="200" t="str">
        <f t="shared" si="101"/>
        <v/>
      </c>
      <c r="N69" s="170"/>
      <c r="O69" s="139"/>
      <c r="P69" s="170"/>
      <c r="Q69" s="200" t="str">
        <f t="shared" si="102"/>
        <v/>
      </c>
      <c r="R69" s="170"/>
      <c r="S69" s="200" t="str">
        <f t="shared" si="103"/>
        <v/>
      </c>
      <c r="T69" s="170"/>
      <c r="U69" s="171"/>
      <c r="V69" s="201"/>
      <c r="W69" s="200" t="str">
        <f t="shared" si="104"/>
        <v/>
      </c>
      <c r="X69" s="170"/>
      <c r="Y69" s="200" t="str">
        <f t="shared" si="105"/>
        <v/>
      </c>
      <c r="Z69" s="170"/>
      <c r="AA69" s="139"/>
      <c r="AB69" s="170"/>
      <c r="AC69" s="200" t="str">
        <f t="shared" ref="AC69:AC95" si="113">IF(AB69*14=0,"",AB69*14)</f>
        <v/>
      </c>
      <c r="AD69" s="170"/>
      <c r="AE69" s="200" t="str">
        <f t="shared" si="106"/>
        <v/>
      </c>
      <c r="AF69" s="170"/>
      <c r="AG69" s="171"/>
      <c r="AH69" s="201"/>
      <c r="AI69" s="200" t="str">
        <f t="shared" si="107"/>
        <v/>
      </c>
      <c r="AJ69" s="170"/>
      <c r="AK69" s="200" t="str">
        <f t="shared" si="108"/>
        <v/>
      </c>
      <c r="AL69" s="170"/>
      <c r="AM69" s="139"/>
      <c r="AN69" s="268">
        <v>1</v>
      </c>
      <c r="AO69" s="200">
        <f t="shared" si="109"/>
        <v>14</v>
      </c>
      <c r="AP69" s="170">
        <v>1</v>
      </c>
      <c r="AQ69" s="200">
        <f t="shared" si="110"/>
        <v>14</v>
      </c>
      <c r="AR69" s="170">
        <v>3</v>
      </c>
      <c r="AS69" s="203" t="s">
        <v>43</v>
      </c>
      <c r="AT69" s="170"/>
      <c r="AU69" s="200" t="str">
        <f t="shared" si="111"/>
        <v/>
      </c>
      <c r="AV69" s="170"/>
      <c r="AW69" s="200" t="str">
        <f t="shared" si="112"/>
        <v/>
      </c>
      <c r="AX69" s="170"/>
      <c r="AY69" s="170"/>
      <c r="AZ69" s="269"/>
      <c r="BA69" s="204"/>
      <c r="BB69" s="204"/>
      <c r="BC69" s="205"/>
      <c r="BD69" s="206"/>
      <c r="BE69" s="132"/>
      <c r="BF69" s="225" t="s">
        <v>165</v>
      </c>
      <c r="BG69" s="210" t="s">
        <v>166</v>
      </c>
    </row>
    <row r="70" spans="1:59" x14ac:dyDescent="0.35">
      <c r="A70" s="129" t="s">
        <v>169</v>
      </c>
      <c r="B70" s="276" t="s">
        <v>123</v>
      </c>
      <c r="C70" s="128" t="s">
        <v>170</v>
      </c>
      <c r="D70" s="268"/>
      <c r="E70" s="200" t="str">
        <f t="shared" si="98"/>
        <v/>
      </c>
      <c r="F70" s="170"/>
      <c r="G70" s="200" t="str">
        <f t="shared" si="99"/>
        <v/>
      </c>
      <c r="H70" s="170"/>
      <c r="I70" s="171"/>
      <c r="J70" s="201"/>
      <c r="K70" s="200" t="str">
        <f t="shared" si="100"/>
        <v/>
      </c>
      <c r="L70" s="170"/>
      <c r="M70" s="200" t="str">
        <f t="shared" si="101"/>
        <v/>
      </c>
      <c r="N70" s="170"/>
      <c r="O70" s="139"/>
      <c r="P70" s="170"/>
      <c r="Q70" s="200" t="str">
        <f t="shared" si="102"/>
        <v/>
      </c>
      <c r="R70" s="170"/>
      <c r="S70" s="200" t="str">
        <f t="shared" si="103"/>
        <v/>
      </c>
      <c r="T70" s="170"/>
      <c r="U70" s="171"/>
      <c r="V70" s="201"/>
      <c r="W70" s="200" t="str">
        <f t="shared" si="104"/>
        <v/>
      </c>
      <c r="X70" s="170"/>
      <c r="Y70" s="200" t="str">
        <f t="shared" si="105"/>
        <v/>
      </c>
      <c r="Z70" s="170"/>
      <c r="AA70" s="139"/>
      <c r="AB70" s="170">
        <v>1</v>
      </c>
      <c r="AC70" s="200">
        <f t="shared" si="113"/>
        <v>14</v>
      </c>
      <c r="AD70" s="170">
        <v>1</v>
      </c>
      <c r="AE70" s="200">
        <f t="shared" si="106"/>
        <v>14</v>
      </c>
      <c r="AF70" s="170">
        <v>3</v>
      </c>
      <c r="AG70" s="170" t="s">
        <v>31</v>
      </c>
      <c r="AH70" s="201"/>
      <c r="AI70" s="200" t="str">
        <f t="shared" si="107"/>
        <v/>
      </c>
      <c r="AJ70" s="170"/>
      <c r="AK70" s="200" t="str">
        <f t="shared" si="108"/>
        <v/>
      </c>
      <c r="AL70" s="170"/>
      <c r="AM70" s="139"/>
      <c r="AN70" s="201"/>
      <c r="AO70" s="200" t="str">
        <f t="shared" si="109"/>
        <v/>
      </c>
      <c r="AP70" s="224"/>
      <c r="AQ70" s="200" t="str">
        <f t="shared" si="110"/>
        <v/>
      </c>
      <c r="AR70" s="224"/>
      <c r="AS70" s="203"/>
      <c r="AT70" s="170"/>
      <c r="AU70" s="200"/>
      <c r="AV70" s="170"/>
      <c r="AW70" s="200"/>
      <c r="AX70" s="170"/>
      <c r="AY70" s="170"/>
      <c r="AZ70" s="269"/>
      <c r="BA70" s="204"/>
      <c r="BB70" s="204"/>
      <c r="BC70" s="205"/>
      <c r="BD70" s="206"/>
      <c r="BE70" s="132"/>
      <c r="BF70" s="225" t="s">
        <v>165</v>
      </c>
      <c r="BG70" s="210" t="s">
        <v>166</v>
      </c>
    </row>
    <row r="71" spans="1:59" x14ac:dyDescent="0.35">
      <c r="A71" s="127" t="s">
        <v>171</v>
      </c>
      <c r="B71" s="276" t="s">
        <v>123</v>
      </c>
      <c r="C71" s="128" t="s">
        <v>172</v>
      </c>
      <c r="D71" s="268"/>
      <c r="E71" s="200" t="str">
        <f t="shared" si="98"/>
        <v/>
      </c>
      <c r="F71" s="170"/>
      <c r="G71" s="200" t="str">
        <f t="shared" si="99"/>
        <v/>
      </c>
      <c r="H71" s="170"/>
      <c r="I71" s="171"/>
      <c r="J71" s="201"/>
      <c r="K71" s="200" t="str">
        <f t="shared" si="100"/>
        <v/>
      </c>
      <c r="L71" s="170"/>
      <c r="M71" s="200" t="str">
        <f t="shared" si="101"/>
        <v/>
      </c>
      <c r="N71" s="170"/>
      <c r="O71" s="139"/>
      <c r="P71" s="170"/>
      <c r="Q71" s="200" t="str">
        <f t="shared" si="102"/>
        <v/>
      </c>
      <c r="R71" s="170"/>
      <c r="S71" s="200" t="str">
        <f t="shared" si="103"/>
        <v/>
      </c>
      <c r="T71" s="170"/>
      <c r="U71" s="171"/>
      <c r="V71" s="201"/>
      <c r="W71" s="200" t="str">
        <f t="shared" si="104"/>
        <v/>
      </c>
      <c r="X71" s="170"/>
      <c r="Y71" s="200" t="str">
        <f t="shared" si="105"/>
        <v/>
      </c>
      <c r="Z71" s="170"/>
      <c r="AA71" s="139"/>
      <c r="AB71" s="170"/>
      <c r="AC71" s="200" t="str">
        <f t="shared" si="113"/>
        <v/>
      </c>
      <c r="AD71" s="170"/>
      <c r="AE71" s="200" t="str">
        <f t="shared" si="106"/>
        <v/>
      </c>
      <c r="AF71" s="170"/>
      <c r="AG71" s="202"/>
      <c r="AH71" s="201"/>
      <c r="AI71" s="200" t="str">
        <f t="shared" si="107"/>
        <v/>
      </c>
      <c r="AJ71" s="170">
        <v>2</v>
      </c>
      <c r="AK71" s="200">
        <f>IF(AJ71*14=0,"",AJ71*14)</f>
        <v>28</v>
      </c>
      <c r="AL71" s="170">
        <v>3</v>
      </c>
      <c r="AM71" s="170" t="s">
        <v>31</v>
      </c>
      <c r="AN71" s="201"/>
      <c r="AO71" s="200" t="str">
        <f t="shared" si="109"/>
        <v/>
      </c>
      <c r="AP71" s="224"/>
      <c r="AQ71" s="200" t="str">
        <f t="shared" si="110"/>
        <v/>
      </c>
      <c r="AR71" s="224"/>
      <c r="AS71" s="203"/>
      <c r="AT71" s="170"/>
      <c r="AU71" s="200" t="str">
        <f t="shared" si="111"/>
        <v/>
      </c>
      <c r="AV71" s="170"/>
      <c r="AW71" s="200" t="str">
        <f t="shared" si="112"/>
        <v/>
      </c>
      <c r="AX71" s="170"/>
      <c r="AY71" s="170"/>
      <c r="AZ71" s="269"/>
      <c r="BA71" s="204"/>
      <c r="BB71" s="204"/>
      <c r="BC71" s="205"/>
      <c r="BD71" s="206"/>
      <c r="BE71" s="132"/>
      <c r="BF71" s="225" t="s">
        <v>165</v>
      </c>
      <c r="BG71" s="210" t="s">
        <v>166</v>
      </c>
    </row>
    <row r="72" spans="1:59" ht="15.75" customHeight="1" x14ac:dyDescent="0.35">
      <c r="A72" s="127" t="s">
        <v>173</v>
      </c>
      <c r="B72" s="276" t="s">
        <v>123</v>
      </c>
      <c r="C72" s="128" t="s">
        <v>174</v>
      </c>
      <c r="D72" s="268"/>
      <c r="E72" s="200" t="str">
        <f t="shared" si="98"/>
        <v/>
      </c>
      <c r="F72" s="170"/>
      <c r="G72" s="200" t="str">
        <f t="shared" si="99"/>
        <v/>
      </c>
      <c r="H72" s="170"/>
      <c r="I72" s="171"/>
      <c r="J72" s="201"/>
      <c r="K72" s="200" t="str">
        <f t="shared" si="100"/>
        <v/>
      </c>
      <c r="L72" s="170"/>
      <c r="M72" s="200" t="str">
        <f t="shared" si="101"/>
        <v/>
      </c>
      <c r="N72" s="170"/>
      <c r="O72" s="139"/>
      <c r="P72" s="170"/>
      <c r="Q72" s="200" t="str">
        <f t="shared" si="102"/>
        <v/>
      </c>
      <c r="R72" s="170"/>
      <c r="S72" s="200" t="str">
        <f t="shared" si="103"/>
        <v/>
      </c>
      <c r="T72" s="170"/>
      <c r="U72" s="171"/>
      <c r="V72" s="201"/>
      <c r="W72" s="200" t="str">
        <f t="shared" si="104"/>
        <v/>
      </c>
      <c r="X72" s="170"/>
      <c r="Y72" s="200" t="str">
        <f t="shared" si="105"/>
        <v/>
      </c>
      <c r="Z72" s="170"/>
      <c r="AA72" s="139"/>
      <c r="AB72" s="170"/>
      <c r="AC72" s="200" t="str">
        <f t="shared" si="113"/>
        <v/>
      </c>
      <c r="AD72" s="170"/>
      <c r="AE72" s="200" t="str">
        <f t="shared" si="106"/>
        <v/>
      </c>
      <c r="AF72" s="170"/>
      <c r="AG72" s="171"/>
      <c r="AH72" s="277"/>
      <c r="AI72" s="200" t="str">
        <f t="shared" si="107"/>
        <v/>
      </c>
      <c r="AJ72" s="170"/>
      <c r="AK72" s="200" t="str">
        <f t="shared" si="108"/>
        <v/>
      </c>
      <c r="AL72" s="170"/>
      <c r="AM72" s="139"/>
      <c r="AN72" s="170">
        <v>1</v>
      </c>
      <c r="AO72" s="200">
        <f t="shared" si="109"/>
        <v>14</v>
      </c>
      <c r="AP72" s="170">
        <v>1</v>
      </c>
      <c r="AQ72" s="200">
        <f t="shared" si="110"/>
        <v>14</v>
      </c>
      <c r="AR72" s="224">
        <v>3</v>
      </c>
      <c r="AS72" s="203" t="s">
        <v>31</v>
      </c>
      <c r="AT72" s="170"/>
      <c r="AU72" s="200" t="str">
        <f t="shared" si="111"/>
        <v/>
      </c>
      <c r="AV72" s="170"/>
      <c r="AW72" s="200" t="str">
        <f t="shared" si="112"/>
        <v/>
      </c>
      <c r="AX72" s="170"/>
      <c r="AY72" s="170"/>
      <c r="AZ72" s="269"/>
      <c r="BA72" s="204"/>
      <c r="BB72" s="204"/>
      <c r="BC72" s="205"/>
      <c r="BD72" s="206"/>
      <c r="BE72" s="132"/>
      <c r="BF72" s="225" t="s">
        <v>165</v>
      </c>
      <c r="BG72" s="210" t="s">
        <v>166</v>
      </c>
    </row>
    <row r="73" spans="1:59" x14ac:dyDescent="0.35">
      <c r="A73" s="111" t="s">
        <v>175</v>
      </c>
      <c r="B73" s="270" t="s">
        <v>123</v>
      </c>
      <c r="C73" s="199" t="s">
        <v>176</v>
      </c>
      <c r="D73" s="268"/>
      <c r="E73" s="200" t="str">
        <f t="shared" ref="E73:E95" si="114">IF(D73*14=0,"",D73*14)</f>
        <v/>
      </c>
      <c r="F73" s="170"/>
      <c r="G73" s="200" t="str">
        <f t="shared" ref="G73:G95" si="115">IF(F73*14=0,"",F73*14)</f>
        <v/>
      </c>
      <c r="H73" s="170"/>
      <c r="I73" s="171"/>
      <c r="J73" s="201"/>
      <c r="K73" s="200" t="str">
        <f t="shared" si="100"/>
        <v/>
      </c>
      <c r="L73" s="170"/>
      <c r="M73" s="200" t="str">
        <f t="shared" si="101"/>
        <v/>
      </c>
      <c r="N73" s="170"/>
      <c r="O73" s="139"/>
      <c r="P73" s="170"/>
      <c r="Q73" s="200" t="str">
        <f t="shared" ref="Q73:Q95" si="116">IF(P73*14=0,"",P73*14)</f>
        <v/>
      </c>
      <c r="R73" s="170"/>
      <c r="S73" s="200" t="str">
        <f t="shared" ref="S73:S95" si="117">IF(R73*14=0,"",R73*14)</f>
        <v/>
      </c>
      <c r="T73" s="170"/>
      <c r="U73" s="171"/>
      <c r="V73" s="201"/>
      <c r="W73" s="200" t="str">
        <f t="shared" ref="W73:W95" si="118">IF(V73*14=0,"",V73*14)</f>
        <v/>
      </c>
      <c r="X73" s="170"/>
      <c r="Y73" s="200" t="str">
        <f t="shared" ref="Y73:Y95" si="119">IF(X73*14=0,"",X73*14)</f>
        <v/>
      </c>
      <c r="Z73" s="170"/>
      <c r="AA73" s="139"/>
      <c r="AB73" s="170"/>
      <c r="AC73" s="200" t="str">
        <f t="shared" si="113"/>
        <v/>
      </c>
      <c r="AD73" s="170"/>
      <c r="AE73" s="200" t="str">
        <f t="shared" ref="AE73:AE95" si="120">IF(AD73*14=0,"",AD73*14)</f>
        <v/>
      </c>
      <c r="AF73" s="170"/>
      <c r="AG73" s="278"/>
      <c r="AH73" s="201">
        <v>1</v>
      </c>
      <c r="AI73" s="200">
        <v>14</v>
      </c>
      <c r="AJ73" s="170">
        <v>1</v>
      </c>
      <c r="AK73" s="200">
        <f t="shared" ref="AK73:AK91" si="121">IF(AJ73*14=0,"",AJ73*14)</f>
        <v>14</v>
      </c>
      <c r="AL73" s="170">
        <v>3</v>
      </c>
      <c r="AM73" s="139" t="s">
        <v>31</v>
      </c>
      <c r="AN73" s="170"/>
      <c r="AO73" s="200" t="str">
        <f t="shared" si="109"/>
        <v/>
      </c>
      <c r="AP73" s="170"/>
      <c r="AQ73" s="200" t="str">
        <f t="shared" si="110"/>
        <v/>
      </c>
      <c r="AR73" s="224"/>
      <c r="AS73" s="203"/>
      <c r="AT73" s="170"/>
      <c r="AU73" s="200" t="str">
        <f t="shared" ref="AU73:AU95" si="122">IF(AT73*14=0,"",AT73*14)</f>
        <v/>
      </c>
      <c r="AV73" s="170"/>
      <c r="AW73" s="200" t="str">
        <f t="shared" ref="AW73:AW95" si="123">IF(AV73*14=0,"",AV73*14)</f>
        <v/>
      </c>
      <c r="AX73" s="170"/>
      <c r="AY73" s="170"/>
      <c r="AZ73" s="269"/>
      <c r="BA73" s="204"/>
      <c r="BB73" s="204"/>
      <c r="BC73" s="205"/>
      <c r="BD73" s="206"/>
      <c r="BE73" s="132"/>
      <c r="BF73" s="225" t="s">
        <v>87</v>
      </c>
      <c r="BG73" s="210" t="s">
        <v>177</v>
      </c>
    </row>
    <row r="74" spans="1:59" ht="15.75" customHeight="1" x14ac:dyDescent="0.35">
      <c r="A74" s="134" t="s">
        <v>178</v>
      </c>
      <c r="B74" s="279" t="s">
        <v>123</v>
      </c>
      <c r="C74" s="199" t="s">
        <v>179</v>
      </c>
      <c r="D74" s="268"/>
      <c r="E74" s="200" t="str">
        <f t="shared" si="114"/>
        <v/>
      </c>
      <c r="F74" s="170"/>
      <c r="G74" s="200" t="str">
        <f t="shared" si="115"/>
        <v/>
      </c>
      <c r="H74" s="170"/>
      <c r="I74" s="171"/>
      <c r="J74" s="201"/>
      <c r="K74" s="200" t="str">
        <f t="shared" si="100"/>
        <v/>
      </c>
      <c r="L74" s="170"/>
      <c r="M74" s="200" t="str">
        <f t="shared" si="101"/>
        <v/>
      </c>
      <c r="N74" s="170"/>
      <c r="O74" s="139"/>
      <c r="P74" s="170"/>
      <c r="Q74" s="200" t="str">
        <f t="shared" si="116"/>
        <v/>
      </c>
      <c r="R74" s="170"/>
      <c r="S74" s="200" t="str">
        <f t="shared" si="117"/>
        <v/>
      </c>
      <c r="T74" s="170"/>
      <c r="U74" s="171"/>
      <c r="V74" s="201"/>
      <c r="W74" s="200" t="str">
        <f t="shared" si="118"/>
        <v/>
      </c>
      <c r="X74" s="170"/>
      <c r="Y74" s="200" t="str">
        <f t="shared" si="119"/>
        <v/>
      </c>
      <c r="Z74" s="170"/>
      <c r="AA74" s="139"/>
      <c r="AB74" s="170"/>
      <c r="AC74" s="200" t="str">
        <f t="shared" si="113"/>
        <v/>
      </c>
      <c r="AD74" s="170"/>
      <c r="AE74" s="200" t="str">
        <f t="shared" si="120"/>
        <v/>
      </c>
      <c r="AF74" s="170"/>
      <c r="AG74" s="202"/>
      <c r="AH74" s="201">
        <v>1</v>
      </c>
      <c r="AI74" s="200">
        <f t="shared" ref="AI74:AI93" si="124">IF(AH74*14=0,"",AH74*14)</f>
        <v>14</v>
      </c>
      <c r="AJ74" s="170">
        <v>1</v>
      </c>
      <c r="AK74" s="200">
        <f t="shared" si="121"/>
        <v>14</v>
      </c>
      <c r="AL74" s="170">
        <v>3</v>
      </c>
      <c r="AM74" s="170" t="s">
        <v>31</v>
      </c>
      <c r="AN74" s="201"/>
      <c r="AO74" s="200" t="str">
        <f t="shared" si="109"/>
        <v/>
      </c>
      <c r="AP74" s="224"/>
      <c r="AQ74" s="200" t="str">
        <f t="shared" si="110"/>
        <v/>
      </c>
      <c r="AR74" s="224"/>
      <c r="AS74" s="203"/>
      <c r="AT74" s="170"/>
      <c r="AU74" s="200" t="str">
        <f t="shared" si="122"/>
        <v/>
      </c>
      <c r="AV74" s="170"/>
      <c r="AW74" s="200" t="str">
        <f t="shared" si="123"/>
        <v/>
      </c>
      <c r="AX74" s="170"/>
      <c r="AY74" s="170"/>
      <c r="AZ74" s="269"/>
      <c r="BA74" s="204"/>
      <c r="BB74" s="204"/>
      <c r="BC74" s="205"/>
      <c r="BD74" s="206"/>
      <c r="BE74" s="132"/>
      <c r="BF74" s="225" t="s">
        <v>87</v>
      </c>
      <c r="BG74" s="210" t="s">
        <v>434</v>
      </c>
    </row>
    <row r="75" spans="1:59" ht="15.75" customHeight="1" x14ac:dyDescent="0.35">
      <c r="A75" s="111" t="s">
        <v>180</v>
      </c>
      <c r="B75" s="270" t="s">
        <v>123</v>
      </c>
      <c r="C75" s="199" t="s">
        <v>181</v>
      </c>
      <c r="D75" s="268"/>
      <c r="E75" s="200" t="str">
        <f t="shared" si="114"/>
        <v/>
      </c>
      <c r="F75" s="170"/>
      <c r="G75" s="200" t="str">
        <f t="shared" si="115"/>
        <v/>
      </c>
      <c r="H75" s="170"/>
      <c r="I75" s="171"/>
      <c r="J75" s="201"/>
      <c r="K75" s="200" t="str">
        <f t="shared" si="100"/>
        <v/>
      </c>
      <c r="L75" s="170"/>
      <c r="M75" s="200" t="str">
        <f t="shared" si="101"/>
        <v/>
      </c>
      <c r="N75" s="170"/>
      <c r="O75" s="139"/>
      <c r="P75" s="170"/>
      <c r="Q75" s="200" t="str">
        <f t="shared" si="116"/>
        <v/>
      </c>
      <c r="R75" s="170"/>
      <c r="S75" s="200" t="str">
        <f t="shared" si="117"/>
        <v/>
      </c>
      <c r="T75" s="170"/>
      <c r="U75" s="171"/>
      <c r="V75" s="201"/>
      <c r="W75" s="200" t="str">
        <f t="shared" si="118"/>
        <v/>
      </c>
      <c r="X75" s="170"/>
      <c r="Y75" s="200" t="str">
        <f t="shared" si="119"/>
        <v/>
      </c>
      <c r="Z75" s="170"/>
      <c r="AA75" s="139"/>
      <c r="AB75" s="170"/>
      <c r="AC75" s="200" t="str">
        <f t="shared" si="113"/>
        <v/>
      </c>
      <c r="AD75" s="170"/>
      <c r="AE75" s="200" t="str">
        <f t="shared" si="120"/>
        <v/>
      </c>
      <c r="AF75" s="170"/>
      <c r="AG75" s="202"/>
      <c r="AH75" s="201"/>
      <c r="AI75" s="200" t="str">
        <f t="shared" si="124"/>
        <v/>
      </c>
      <c r="AJ75" s="170"/>
      <c r="AK75" s="200" t="str">
        <f t="shared" si="121"/>
        <v/>
      </c>
      <c r="AL75" s="170"/>
      <c r="AM75" s="139"/>
      <c r="AN75" s="170">
        <v>1</v>
      </c>
      <c r="AO75" s="200">
        <v>14</v>
      </c>
      <c r="AP75" s="170">
        <v>1</v>
      </c>
      <c r="AQ75" s="200">
        <f t="shared" si="110"/>
        <v>14</v>
      </c>
      <c r="AR75" s="170">
        <v>3</v>
      </c>
      <c r="AS75" s="203" t="s">
        <v>31</v>
      </c>
      <c r="AT75" s="170"/>
      <c r="AU75" s="200" t="str">
        <f t="shared" si="122"/>
        <v/>
      </c>
      <c r="AV75" s="170"/>
      <c r="AW75" s="200" t="str">
        <f t="shared" si="123"/>
        <v/>
      </c>
      <c r="AX75" s="170"/>
      <c r="AY75" s="170"/>
      <c r="AZ75" s="269"/>
      <c r="BA75" s="204"/>
      <c r="BB75" s="204"/>
      <c r="BC75" s="205"/>
      <c r="BD75" s="206"/>
      <c r="BE75" s="132"/>
      <c r="BF75" s="225" t="s">
        <v>87</v>
      </c>
      <c r="BG75" s="210" t="s">
        <v>141</v>
      </c>
    </row>
    <row r="76" spans="1:59" x14ac:dyDescent="0.35">
      <c r="A76" s="134" t="s">
        <v>182</v>
      </c>
      <c r="B76" s="270" t="s">
        <v>123</v>
      </c>
      <c r="C76" s="199" t="s">
        <v>183</v>
      </c>
      <c r="D76" s="268"/>
      <c r="E76" s="200" t="str">
        <f t="shared" si="114"/>
        <v/>
      </c>
      <c r="F76" s="170"/>
      <c r="G76" s="200" t="str">
        <f t="shared" si="115"/>
        <v/>
      </c>
      <c r="H76" s="170"/>
      <c r="I76" s="171"/>
      <c r="J76" s="201"/>
      <c r="K76" s="200" t="str">
        <f t="shared" si="100"/>
        <v/>
      </c>
      <c r="L76" s="170"/>
      <c r="M76" s="200" t="str">
        <f t="shared" si="101"/>
        <v/>
      </c>
      <c r="N76" s="170"/>
      <c r="O76" s="139"/>
      <c r="P76" s="170"/>
      <c r="Q76" s="200" t="str">
        <f t="shared" si="116"/>
        <v/>
      </c>
      <c r="R76" s="170"/>
      <c r="S76" s="200" t="str">
        <f t="shared" si="117"/>
        <v/>
      </c>
      <c r="T76" s="170"/>
      <c r="U76" s="171"/>
      <c r="V76" s="201"/>
      <c r="W76" s="200" t="str">
        <f t="shared" si="118"/>
        <v/>
      </c>
      <c r="X76" s="170"/>
      <c r="Y76" s="200" t="str">
        <f t="shared" si="119"/>
        <v/>
      </c>
      <c r="Z76" s="170"/>
      <c r="AA76" s="139"/>
      <c r="AB76" s="170"/>
      <c r="AC76" s="200" t="str">
        <f t="shared" si="113"/>
        <v/>
      </c>
      <c r="AD76" s="170"/>
      <c r="AE76" s="200" t="str">
        <f t="shared" si="120"/>
        <v/>
      </c>
      <c r="AF76" s="170"/>
      <c r="AG76" s="171"/>
      <c r="AH76" s="201"/>
      <c r="AI76" s="200" t="str">
        <f t="shared" si="124"/>
        <v/>
      </c>
      <c r="AJ76" s="170"/>
      <c r="AK76" s="200" t="str">
        <f t="shared" si="121"/>
        <v/>
      </c>
      <c r="AL76" s="170"/>
      <c r="AM76" s="139"/>
      <c r="AN76" s="201">
        <v>1</v>
      </c>
      <c r="AO76" s="200">
        <f>IF(AN76*14=0,"",AN76*14)</f>
        <v>14</v>
      </c>
      <c r="AP76" s="224">
        <v>1</v>
      </c>
      <c r="AQ76" s="200">
        <f t="shared" si="110"/>
        <v>14</v>
      </c>
      <c r="AR76" s="224">
        <v>3</v>
      </c>
      <c r="AS76" s="203" t="s">
        <v>31</v>
      </c>
      <c r="AT76" s="170"/>
      <c r="AU76" s="200" t="str">
        <f t="shared" si="122"/>
        <v/>
      </c>
      <c r="AV76" s="170"/>
      <c r="AW76" s="200" t="str">
        <f t="shared" si="123"/>
        <v/>
      </c>
      <c r="AX76" s="170"/>
      <c r="AY76" s="170"/>
      <c r="AZ76" s="269"/>
      <c r="BA76" s="204"/>
      <c r="BB76" s="204"/>
      <c r="BC76" s="205"/>
      <c r="BD76" s="206"/>
      <c r="BE76" s="132"/>
      <c r="BF76" s="225" t="s">
        <v>87</v>
      </c>
      <c r="BG76" s="210" t="s">
        <v>434</v>
      </c>
    </row>
    <row r="77" spans="1:59" x14ac:dyDescent="0.35">
      <c r="A77" s="134" t="s">
        <v>184</v>
      </c>
      <c r="B77" s="270" t="s">
        <v>123</v>
      </c>
      <c r="C77" s="199" t="s">
        <v>185</v>
      </c>
      <c r="D77" s="268"/>
      <c r="E77" s="200"/>
      <c r="F77" s="170"/>
      <c r="G77" s="200"/>
      <c r="H77" s="170"/>
      <c r="I77" s="171"/>
      <c r="J77" s="280"/>
      <c r="K77" s="200"/>
      <c r="L77" s="170"/>
      <c r="M77" s="200"/>
      <c r="N77" s="170"/>
      <c r="O77" s="139"/>
      <c r="P77" s="281">
        <v>1</v>
      </c>
      <c r="Q77" s="282">
        <f t="shared" si="116"/>
        <v>14</v>
      </c>
      <c r="R77" s="283">
        <v>1</v>
      </c>
      <c r="S77" s="282">
        <f t="shared" si="117"/>
        <v>14</v>
      </c>
      <c r="T77" s="283">
        <v>3</v>
      </c>
      <c r="U77" s="284" t="s">
        <v>43</v>
      </c>
      <c r="V77" s="280"/>
      <c r="W77" s="200"/>
      <c r="X77" s="170"/>
      <c r="Y77" s="200"/>
      <c r="Z77" s="170"/>
      <c r="AA77" s="139"/>
      <c r="AB77" s="170"/>
      <c r="AC77" s="200"/>
      <c r="AD77" s="170"/>
      <c r="AE77" s="200"/>
      <c r="AF77" s="170"/>
      <c r="AG77" s="202"/>
      <c r="AH77" s="280"/>
      <c r="AI77" s="200"/>
      <c r="AJ77" s="170"/>
      <c r="AK77" s="200"/>
      <c r="AL77" s="170"/>
      <c r="AM77" s="139"/>
      <c r="AN77" s="170"/>
      <c r="AO77" s="200"/>
      <c r="AP77" s="170"/>
      <c r="AQ77" s="200"/>
      <c r="AR77" s="170"/>
      <c r="AS77" s="203"/>
      <c r="AT77" s="170"/>
      <c r="AU77" s="200"/>
      <c r="AV77" s="170"/>
      <c r="AW77" s="200"/>
      <c r="AX77" s="170"/>
      <c r="AY77" s="170"/>
      <c r="AZ77" s="269"/>
      <c r="BA77" s="204"/>
      <c r="BB77" s="204"/>
      <c r="BC77" s="205"/>
      <c r="BD77" s="206"/>
      <c r="BE77" s="132"/>
      <c r="BF77" s="225" t="s">
        <v>87</v>
      </c>
      <c r="BG77" s="210" t="s">
        <v>141</v>
      </c>
    </row>
    <row r="78" spans="1:59" ht="15.75" customHeight="1" x14ac:dyDescent="0.35">
      <c r="A78" s="111" t="s">
        <v>186</v>
      </c>
      <c r="B78" s="270" t="s">
        <v>123</v>
      </c>
      <c r="C78" s="199" t="s">
        <v>187</v>
      </c>
      <c r="D78" s="268"/>
      <c r="E78" s="200"/>
      <c r="F78" s="170"/>
      <c r="G78" s="200"/>
      <c r="H78" s="170"/>
      <c r="I78" s="171"/>
      <c r="J78" s="280"/>
      <c r="K78" s="200"/>
      <c r="L78" s="170"/>
      <c r="M78" s="200"/>
      <c r="N78" s="170"/>
      <c r="O78" s="139"/>
      <c r="P78" s="201">
        <v>1</v>
      </c>
      <c r="Q78" s="200">
        <f t="shared" si="116"/>
        <v>14</v>
      </c>
      <c r="R78" s="170">
        <v>1</v>
      </c>
      <c r="S78" s="200">
        <f>IF(R78*14=0,"",R78*14)</f>
        <v>14</v>
      </c>
      <c r="T78" s="170">
        <v>2</v>
      </c>
      <c r="U78" s="171" t="s">
        <v>31</v>
      </c>
      <c r="V78" s="280"/>
      <c r="W78" s="200"/>
      <c r="X78" s="170"/>
      <c r="Y78" s="200"/>
      <c r="Z78" s="170"/>
      <c r="AA78" s="139"/>
      <c r="AB78" s="170"/>
      <c r="AC78" s="200"/>
      <c r="AD78" s="170"/>
      <c r="AE78" s="200"/>
      <c r="AF78" s="170"/>
      <c r="AG78" s="202"/>
      <c r="AH78" s="280"/>
      <c r="AI78" s="200"/>
      <c r="AJ78" s="170"/>
      <c r="AK78" s="200"/>
      <c r="AL78" s="170"/>
      <c r="AM78" s="139"/>
      <c r="AN78" s="170"/>
      <c r="AO78" s="200"/>
      <c r="AP78" s="170"/>
      <c r="AQ78" s="200"/>
      <c r="AR78" s="170"/>
      <c r="AS78" s="139"/>
      <c r="AT78" s="170"/>
      <c r="AU78" s="200"/>
      <c r="AV78" s="170"/>
      <c r="AW78" s="200"/>
      <c r="AX78" s="170"/>
      <c r="AY78" s="170"/>
      <c r="AZ78" s="269"/>
      <c r="BA78" s="204"/>
      <c r="BB78" s="204"/>
      <c r="BC78" s="205"/>
      <c r="BD78" s="206"/>
      <c r="BE78" s="132"/>
      <c r="BF78" s="133" t="s">
        <v>165</v>
      </c>
      <c r="BG78" s="210" t="s">
        <v>188</v>
      </c>
    </row>
    <row r="79" spans="1:59" ht="15.75" customHeight="1" x14ac:dyDescent="0.35">
      <c r="A79" s="111" t="s">
        <v>189</v>
      </c>
      <c r="B79" s="270" t="s">
        <v>123</v>
      </c>
      <c r="C79" s="199" t="s">
        <v>190</v>
      </c>
      <c r="D79" s="268"/>
      <c r="E79" s="200"/>
      <c r="F79" s="170"/>
      <c r="G79" s="200"/>
      <c r="H79" s="170"/>
      <c r="I79" s="171"/>
      <c r="J79" s="280"/>
      <c r="K79" s="200"/>
      <c r="L79" s="170"/>
      <c r="M79" s="200"/>
      <c r="N79" s="170"/>
      <c r="O79" s="139"/>
      <c r="P79" s="170"/>
      <c r="Q79" s="200"/>
      <c r="R79" s="170"/>
      <c r="S79" s="200"/>
      <c r="T79" s="170"/>
      <c r="U79" s="171"/>
      <c r="V79" s="201">
        <v>1</v>
      </c>
      <c r="W79" s="200">
        <f t="shared" ref="W79" si="125">IF(V79*14=0,"",V79*14)</f>
        <v>14</v>
      </c>
      <c r="X79" s="170">
        <v>1</v>
      </c>
      <c r="Y79" s="200">
        <f>IF(X79*14=0,"",X79*14)</f>
        <v>14</v>
      </c>
      <c r="Z79" s="170">
        <v>2</v>
      </c>
      <c r="AA79" s="171" t="s">
        <v>31</v>
      </c>
      <c r="AB79" s="280"/>
      <c r="AC79" s="200"/>
      <c r="AD79" s="170"/>
      <c r="AE79" s="200"/>
      <c r="AF79" s="170"/>
      <c r="AG79" s="202"/>
      <c r="AH79" s="280"/>
      <c r="AI79" s="200"/>
      <c r="AJ79" s="170"/>
      <c r="AK79" s="200"/>
      <c r="AL79" s="170"/>
      <c r="AM79" s="139"/>
      <c r="AN79" s="170"/>
      <c r="AO79" s="200"/>
      <c r="AP79" s="170"/>
      <c r="AQ79" s="200"/>
      <c r="AR79" s="170"/>
      <c r="AS79" s="139"/>
      <c r="AT79" s="170"/>
      <c r="AU79" s="200"/>
      <c r="AV79" s="170"/>
      <c r="AW79" s="200"/>
      <c r="AX79" s="170"/>
      <c r="AY79" s="170"/>
      <c r="AZ79" s="269"/>
      <c r="BA79" s="204"/>
      <c r="BB79" s="204"/>
      <c r="BC79" s="205"/>
      <c r="BD79" s="206"/>
      <c r="BE79" s="132"/>
      <c r="BF79" s="133" t="s">
        <v>165</v>
      </c>
      <c r="BG79" s="210" t="s">
        <v>188</v>
      </c>
    </row>
    <row r="80" spans="1:59" ht="15.75" customHeight="1" x14ac:dyDescent="0.35">
      <c r="A80" s="111" t="s">
        <v>191</v>
      </c>
      <c r="B80" s="270" t="s">
        <v>123</v>
      </c>
      <c r="C80" s="199" t="s">
        <v>192</v>
      </c>
      <c r="D80" s="268"/>
      <c r="E80" s="200"/>
      <c r="F80" s="170"/>
      <c r="G80" s="200"/>
      <c r="H80" s="170"/>
      <c r="I80" s="171"/>
      <c r="J80" s="280"/>
      <c r="K80" s="200"/>
      <c r="L80" s="170"/>
      <c r="M80" s="200"/>
      <c r="N80" s="170"/>
      <c r="O80" s="139"/>
      <c r="P80" s="170"/>
      <c r="Q80" s="200"/>
      <c r="R80" s="170"/>
      <c r="S80" s="200"/>
      <c r="T80" s="170"/>
      <c r="U80" s="171"/>
      <c r="V80" s="280"/>
      <c r="W80" s="200"/>
      <c r="X80" s="170"/>
      <c r="Y80" s="200"/>
      <c r="Z80" s="170"/>
      <c r="AA80" s="139"/>
      <c r="AB80" s="201">
        <v>1</v>
      </c>
      <c r="AC80" s="200">
        <f t="shared" ref="AC80" si="126">IF(AB80*14=0,"",AB80*14)</f>
        <v>14</v>
      </c>
      <c r="AD80" s="170">
        <v>1</v>
      </c>
      <c r="AE80" s="200">
        <f>IF(AD80*14=0,"",AD80*14)</f>
        <v>14</v>
      </c>
      <c r="AF80" s="170">
        <v>2</v>
      </c>
      <c r="AG80" s="171" t="s">
        <v>31</v>
      </c>
      <c r="AH80" s="280"/>
      <c r="AI80" s="200"/>
      <c r="AJ80" s="170"/>
      <c r="AK80" s="200"/>
      <c r="AL80" s="170"/>
      <c r="AM80" s="139"/>
      <c r="AN80" s="170"/>
      <c r="AO80" s="200"/>
      <c r="AP80" s="170"/>
      <c r="AQ80" s="200"/>
      <c r="AR80" s="170"/>
      <c r="AS80" s="139"/>
      <c r="AT80" s="170"/>
      <c r="AU80" s="200"/>
      <c r="AV80" s="170"/>
      <c r="AW80" s="200"/>
      <c r="AX80" s="170"/>
      <c r="AY80" s="170"/>
      <c r="AZ80" s="269"/>
      <c r="BA80" s="204"/>
      <c r="BB80" s="204"/>
      <c r="BC80" s="205"/>
      <c r="BD80" s="206"/>
      <c r="BE80" s="132"/>
      <c r="BF80" s="133" t="s">
        <v>165</v>
      </c>
      <c r="BG80" s="210" t="s">
        <v>188</v>
      </c>
    </row>
    <row r="81" spans="1:59" ht="15.75" customHeight="1" x14ac:dyDescent="0.35">
      <c r="A81" s="111" t="s">
        <v>193</v>
      </c>
      <c r="B81" s="270" t="s">
        <v>123</v>
      </c>
      <c r="C81" s="199" t="s">
        <v>194</v>
      </c>
      <c r="D81" s="268"/>
      <c r="E81" s="200"/>
      <c r="F81" s="170"/>
      <c r="G81" s="200"/>
      <c r="H81" s="170"/>
      <c r="I81" s="171"/>
      <c r="J81" s="280"/>
      <c r="K81" s="200"/>
      <c r="L81" s="170"/>
      <c r="M81" s="200"/>
      <c r="N81" s="170"/>
      <c r="O81" s="139"/>
      <c r="P81" s="170"/>
      <c r="Q81" s="200"/>
      <c r="R81" s="170"/>
      <c r="S81" s="200"/>
      <c r="T81" s="170"/>
      <c r="U81" s="171"/>
      <c r="V81" s="280"/>
      <c r="W81" s="200"/>
      <c r="X81" s="170"/>
      <c r="Y81" s="200"/>
      <c r="Z81" s="170"/>
      <c r="AA81" s="139"/>
      <c r="AB81" s="170"/>
      <c r="AC81" s="200"/>
      <c r="AD81" s="170"/>
      <c r="AE81" s="200"/>
      <c r="AF81" s="170"/>
      <c r="AG81" s="202"/>
      <c r="AH81" s="201">
        <v>1</v>
      </c>
      <c r="AI81" s="200">
        <f t="shared" ref="AI81" si="127">IF(AH81*14=0,"",AH81*14)</f>
        <v>14</v>
      </c>
      <c r="AJ81" s="170">
        <v>1</v>
      </c>
      <c r="AK81" s="200">
        <f>IF(AJ81*14=0,"",AJ81*14)</f>
        <v>14</v>
      </c>
      <c r="AL81" s="170">
        <v>2</v>
      </c>
      <c r="AM81" s="171" t="s">
        <v>31</v>
      </c>
      <c r="AN81" s="280"/>
      <c r="AO81" s="200"/>
      <c r="AP81" s="170"/>
      <c r="AQ81" s="200"/>
      <c r="AR81" s="170"/>
      <c r="AS81" s="139"/>
      <c r="AT81" s="170"/>
      <c r="AU81" s="200"/>
      <c r="AV81" s="170"/>
      <c r="AW81" s="200"/>
      <c r="AX81" s="170"/>
      <c r="AY81" s="170"/>
      <c r="AZ81" s="269"/>
      <c r="BA81" s="204"/>
      <c r="BB81" s="204"/>
      <c r="BC81" s="205"/>
      <c r="BD81" s="206"/>
      <c r="BE81" s="132"/>
      <c r="BF81" s="133" t="s">
        <v>156</v>
      </c>
      <c r="BG81" s="210" t="s">
        <v>195</v>
      </c>
    </row>
    <row r="82" spans="1:59" ht="15.75" customHeight="1" x14ac:dyDescent="0.35">
      <c r="A82" s="111" t="s">
        <v>435</v>
      </c>
      <c r="B82" s="270" t="s">
        <v>123</v>
      </c>
      <c r="C82" s="199" t="s">
        <v>436</v>
      </c>
      <c r="D82" s="599"/>
      <c r="E82" s="282"/>
      <c r="F82" s="580"/>
      <c r="G82" s="282"/>
      <c r="H82" s="580"/>
      <c r="I82" s="171"/>
      <c r="J82" s="583"/>
      <c r="K82" s="581"/>
      <c r="L82" s="580"/>
      <c r="M82" s="581"/>
      <c r="N82" s="580"/>
      <c r="O82" s="584"/>
      <c r="P82" s="599">
        <v>1</v>
      </c>
      <c r="Q82" s="282">
        <f t="shared" ref="Q82" si="128">IF(P82*14=0,"",P82*14)</f>
        <v>14</v>
      </c>
      <c r="R82" s="580">
        <v>1</v>
      </c>
      <c r="S82" s="282">
        <f t="shared" ref="S82" si="129">IF(R82*14=0,"",R82*14)</f>
        <v>14</v>
      </c>
      <c r="T82" s="580">
        <v>2</v>
      </c>
      <c r="U82" s="171" t="s">
        <v>43</v>
      </c>
      <c r="V82" s="583"/>
      <c r="W82" s="581"/>
      <c r="X82" s="580"/>
      <c r="Y82" s="581"/>
      <c r="Z82" s="580"/>
      <c r="AA82" s="584"/>
      <c r="AB82" s="580"/>
      <c r="AC82" s="581"/>
      <c r="AD82" s="580"/>
      <c r="AE82" s="581"/>
      <c r="AF82" s="580"/>
      <c r="AG82" s="202"/>
      <c r="AH82" s="583"/>
      <c r="AI82" s="581"/>
      <c r="AJ82" s="580"/>
      <c r="AK82" s="581"/>
      <c r="AL82" s="580"/>
      <c r="AM82" s="584"/>
      <c r="AN82" s="580"/>
      <c r="AO82" s="581"/>
      <c r="AP82" s="580"/>
      <c r="AQ82" s="581"/>
      <c r="AR82" s="580"/>
      <c r="AS82" s="584"/>
      <c r="AT82" s="580"/>
      <c r="AU82" s="581"/>
      <c r="AV82" s="580"/>
      <c r="AW82" s="581"/>
      <c r="AX82" s="580"/>
      <c r="AY82" s="580"/>
      <c r="AZ82" s="600"/>
      <c r="BA82" s="601"/>
      <c r="BB82" s="601"/>
      <c r="BC82" s="602"/>
      <c r="BD82" s="603"/>
      <c r="BE82" s="604"/>
      <c r="BF82" s="225" t="s">
        <v>121</v>
      </c>
      <c r="BG82" s="223" t="s">
        <v>122</v>
      </c>
    </row>
    <row r="83" spans="1:59" ht="15.75" customHeight="1" x14ac:dyDescent="0.35">
      <c r="A83" s="111" t="s">
        <v>450</v>
      </c>
      <c r="B83" s="270" t="s">
        <v>123</v>
      </c>
      <c r="C83" s="199" t="s">
        <v>449</v>
      </c>
      <c r="D83" s="612"/>
      <c r="E83" s="613"/>
      <c r="F83" s="472"/>
      <c r="G83" s="613"/>
      <c r="H83" s="472"/>
      <c r="I83" s="474"/>
      <c r="J83" s="583"/>
      <c r="K83" s="473"/>
      <c r="L83" s="472"/>
      <c r="M83" s="473"/>
      <c r="N83" s="472"/>
      <c r="O83" s="474"/>
      <c r="P83" s="599">
        <v>1</v>
      </c>
      <c r="Q83" s="282">
        <f t="shared" ref="Q83" si="130">IF(P83*14=0,"",P83*14)</f>
        <v>14</v>
      </c>
      <c r="R83" s="580">
        <v>1</v>
      </c>
      <c r="S83" s="282">
        <f t="shared" ref="S83" si="131">IF(R83*14=0,"",R83*14)</f>
        <v>14</v>
      </c>
      <c r="T83" s="580">
        <v>2</v>
      </c>
      <c r="U83" s="171" t="s">
        <v>43</v>
      </c>
      <c r="V83" s="475"/>
      <c r="W83" s="473"/>
      <c r="X83" s="472"/>
      <c r="Y83" s="473"/>
      <c r="Z83" s="472"/>
      <c r="AA83" s="476"/>
      <c r="AB83" s="472"/>
      <c r="AC83" s="473"/>
      <c r="AD83" s="472"/>
      <c r="AE83" s="473"/>
      <c r="AF83" s="472"/>
      <c r="AG83" s="202"/>
      <c r="AH83" s="475"/>
      <c r="AI83" s="473"/>
      <c r="AJ83" s="472"/>
      <c r="AK83" s="473"/>
      <c r="AL83" s="472"/>
      <c r="AM83" s="476"/>
      <c r="AN83" s="472"/>
      <c r="AO83" s="473"/>
      <c r="AP83" s="472"/>
      <c r="AQ83" s="473"/>
      <c r="AR83" s="472"/>
      <c r="AS83" s="476"/>
      <c r="AT83" s="472"/>
      <c r="AU83" s="473"/>
      <c r="AV83" s="472"/>
      <c r="AW83" s="473"/>
      <c r="AX83" s="472"/>
      <c r="AY83" s="472"/>
      <c r="AZ83" s="614"/>
      <c r="BA83" s="615"/>
      <c r="BB83" s="615"/>
      <c r="BC83" s="616"/>
      <c r="BD83" s="617"/>
      <c r="BE83" s="594"/>
      <c r="BF83" s="225" t="s">
        <v>121</v>
      </c>
      <c r="BG83" s="606" t="s">
        <v>451</v>
      </c>
    </row>
    <row r="84" spans="1:59" ht="15.75" customHeight="1" x14ac:dyDescent="0.35">
      <c r="A84" s="111" t="s">
        <v>441</v>
      </c>
      <c r="B84" s="270" t="s">
        <v>123</v>
      </c>
      <c r="C84" s="199" t="s">
        <v>442</v>
      </c>
      <c r="D84" s="599"/>
      <c r="E84" s="611"/>
      <c r="F84" s="580"/>
      <c r="G84" s="611"/>
      <c r="H84" s="580"/>
      <c r="I84" s="582"/>
      <c r="J84" s="268">
        <v>1</v>
      </c>
      <c r="K84" s="282">
        <f t="shared" ref="K84" si="132">IF(J84*14=0,"",J84*14)</f>
        <v>14</v>
      </c>
      <c r="L84" s="170">
        <v>1</v>
      </c>
      <c r="M84" s="282">
        <f t="shared" ref="M84" si="133">IF(L84*14=0,"",L84*14)</f>
        <v>14</v>
      </c>
      <c r="N84" s="170">
        <v>3</v>
      </c>
      <c r="O84" s="171" t="s">
        <v>43</v>
      </c>
      <c r="P84" s="599"/>
      <c r="Q84" s="611"/>
      <c r="R84" s="580"/>
      <c r="S84" s="611"/>
      <c r="T84" s="580"/>
      <c r="U84" s="582"/>
      <c r="V84" s="583"/>
      <c r="W84" s="581"/>
      <c r="X84" s="580"/>
      <c r="Y84" s="581"/>
      <c r="Z84" s="580"/>
      <c r="AA84" s="584"/>
      <c r="AB84" s="580"/>
      <c r="AC84" s="581"/>
      <c r="AD84" s="580"/>
      <c r="AE84" s="581"/>
      <c r="AF84" s="580"/>
      <c r="AG84" s="202"/>
      <c r="AH84" s="583"/>
      <c r="AI84" s="581"/>
      <c r="AJ84" s="580"/>
      <c r="AK84" s="581"/>
      <c r="AL84" s="580"/>
      <c r="AM84" s="584"/>
      <c r="AN84" s="580"/>
      <c r="AO84" s="581"/>
      <c r="AP84" s="580"/>
      <c r="AQ84" s="581"/>
      <c r="AR84" s="580"/>
      <c r="AS84" s="584"/>
      <c r="AT84" s="580"/>
      <c r="AU84" s="581"/>
      <c r="AV84" s="580"/>
      <c r="AW84" s="581"/>
      <c r="AX84" s="580"/>
      <c r="AY84" s="580"/>
      <c r="AZ84" s="600"/>
      <c r="BA84" s="601"/>
      <c r="BB84" s="601"/>
      <c r="BC84" s="602"/>
      <c r="BD84" s="603"/>
      <c r="BE84" s="604"/>
      <c r="BF84" s="605" t="s">
        <v>44</v>
      </c>
      <c r="BG84" s="606" t="s">
        <v>443</v>
      </c>
    </row>
    <row r="85" spans="1:59" ht="15.75" customHeight="1" x14ac:dyDescent="0.35">
      <c r="A85" s="111" t="s">
        <v>444</v>
      </c>
      <c r="B85" s="270" t="s">
        <v>123</v>
      </c>
      <c r="C85" s="199" t="s">
        <v>445</v>
      </c>
      <c r="D85" s="612"/>
      <c r="E85" s="613"/>
      <c r="F85" s="472"/>
      <c r="G85" s="613"/>
      <c r="H85" s="472"/>
      <c r="I85" s="474"/>
      <c r="J85" s="268">
        <v>1</v>
      </c>
      <c r="K85" s="282">
        <f t="shared" ref="K85" si="134">IF(J85*14=0,"",J85*14)</f>
        <v>14</v>
      </c>
      <c r="L85" s="170">
        <v>1</v>
      </c>
      <c r="M85" s="282">
        <f t="shared" ref="M85" si="135">IF(L85*14=0,"",L85*14)</f>
        <v>14</v>
      </c>
      <c r="N85" s="170">
        <v>3</v>
      </c>
      <c r="O85" s="171" t="s">
        <v>43</v>
      </c>
      <c r="P85" s="612"/>
      <c r="Q85" s="613"/>
      <c r="R85" s="472"/>
      <c r="S85" s="613"/>
      <c r="T85" s="472"/>
      <c r="U85" s="474"/>
      <c r="V85" s="475"/>
      <c r="W85" s="473"/>
      <c r="X85" s="472"/>
      <c r="Y85" s="473"/>
      <c r="Z85" s="472"/>
      <c r="AA85" s="476"/>
      <c r="AB85" s="472"/>
      <c r="AC85" s="473"/>
      <c r="AD85" s="472"/>
      <c r="AE85" s="473"/>
      <c r="AF85" s="472"/>
      <c r="AG85" s="202"/>
      <c r="AH85" s="475"/>
      <c r="AI85" s="473"/>
      <c r="AJ85" s="472"/>
      <c r="AK85" s="473"/>
      <c r="AL85" s="472"/>
      <c r="AM85" s="476"/>
      <c r="AN85" s="472"/>
      <c r="AO85" s="473"/>
      <c r="AP85" s="472"/>
      <c r="AQ85" s="473"/>
      <c r="AR85" s="472"/>
      <c r="AS85" s="476"/>
      <c r="AT85" s="472"/>
      <c r="AU85" s="473"/>
      <c r="AV85" s="472"/>
      <c r="AW85" s="473"/>
      <c r="AX85" s="472"/>
      <c r="AY85" s="472"/>
      <c r="AZ85" s="614"/>
      <c r="BA85" s="615"/>
      <c r="BB85" s="615"/>
      <c r="BC85" s="616"/>
      <c r="BD85" s="617"/>
      <c r="BE85" s="594"/>
      <c r="BF85" s="605" t="s">
        <v>44</v>
      </c>
      <c r="BG85" s="606" t="s">
        <v>443</v>
      </c>
    </row>
    <row r="86" spans="1:59" ht="15.75" customHeight="1" x14ac:dyDescent="0.35">
      <c r="A86" s="111" t="s">
        <v>446</v>
      </c>
      <c r="B86" s="270" t="s">
        <v>123</v>
      </c>
      <c r="C86" s="199" t="s">
        <v>447</v>
      </c>
      <c r="D86" s="612"/>
      <c r="E86" s="613"/>
      <c r="F86" s="472"/>
      <c r="G86" s="613"/>
      <c r="H86" s="472"/>
      <c r="I86" s="474"/>
      <c r="J86" s="268">
        <v>1</v>
      </c>
      <c r="K86" s="282">
        <f t="shared" ref="K86" si="136">IF(J86*14=0,"",J86*14)</f>
        <v>14</v>
      </c>
      <c r="L86" s="170">
        <v>1</v>
      </c>
      <c r="M86" s="282">
        <f t="shared" ref="M86" si="137">IF(L86*14=0,"",L86*14)</f>
        <v>14</v>
      </c>
      <c r="N86" s="170">
        <v>3</v>
      </c>
      <c r="O86" s="171" t="s">
        <v>43</v>
      </c>
      <c r="P86" s="612"/>
      <c r="Q86" s="613"/>
      <c r="R86" s="472"/>
      <c r="S86" s="613"/>
      <c r="T86" s="472"/>
      <c r="U86" s="474"/>
      <c r="V86" s="475"/>
      <c r="W86" s="473"/>
      <c r="X86" s="472"/>
      <c r="Y86" s="473"/>
      <c r="Z86" s="472"/>
      <c r="AA86" s="476"/>
      <c r="AB86" s="472"/>
      <c r="AC86" s="473"/>
      <c r="AD86" s="472"/>
      <c r="AE86" s="473"/>
      <c r="AF86" s="472"/>
      <c r="AG86" s="202"/>
      <c r="AH86" s="475"/>
      <c r="AI86" s="473"/>
      <c r="AJ86" s="472"/>
      <c r="AK86" s="473"/>
      <c r="AL86" s="472"/>
      <c r="AM86" s="476"/>
      <c r="AN86" s="472"/>
      <c r="AO86" s="473"/>
      <c r="AP86" s="472"/>
      <c r="AQ86" s="473"/>
      <c r="AR86" s="472"/>
      <c r="AS86" s="476"/>
      <c r="AT86" s="472"/>
      <c r="AU86" s="473"/>
      <c r="AV86" s="472"/>
      <c r="AW86" s="473"/>
      <c r="AX86" s="472"/>
      <c r="AY86" s="472"/>
      <c r="AZ86" s="614"/>
      <c r="BA86" s="615"/>
      <c r="BB86" s="615"/>
      <c r="BC86" s="616"/>
      <c r="BD86" s="617"/>
      <c r="BE86" s="594"/>
      <c r="BF86" s="605" t="s">
        <v>44</v>
      </c>
      <c r="BG86" s="606" t="s">
        <v>443</v>
      </c>
    </row>
    <row r="87" spans="1:59" ht="15.75" customHeight="1" x14ac:dyDescent="0.35">
      <c r="A87" s="111" t="s">
        <v>437</v>
      </c>
      <c r="B87" s="270" t="s">
        <v>123</v>
      </c>
      <c r="C87" s="199" t="s">
        <v>438</v>
      </c>
      <c r="D87" s="268"/>
      <c r="E87" s="282"/>
      <c r="F87" s="170"/>
      <c r="G87" s="282"/>
      <c r="H87" s="170"/>
      <c r="I87" s="171"/>
      <c r="J87" s="268"/>
      <c r="K87" s="282" t="str">
        <f t="shared" ref="K87" si="138">IF(J87*14=0,"",J87*14)</f>
        <v/>
      </c>
      <c r="L87" s="170">
        <v>2</v>
      </c>
      <c r="M87" s="282">
        <f t="shared" ref="M87" si="139">IF(L87*14=0,"",L87*14)</f>
        <v>28</v>
      </c>
      <c r="N87" s="170">
        <v>3</v>
      </c>
      <c r="O87" s="171" t="s">
        <v>43</v>
      </c>
      <c r="P87" s="599"/>
      <c r="Q87" s="200"/>
      <c r="R87" s="170"/>
      <c r="S87" s="200"/>
      <c r="T87" s="170"/>
      <c r="U87" s="171"/>
      <c r="V87" s="201"/>
      <c r="W87" s="200"/>
      <c r="X87" s="170"/>
      <c r="Y87" s="200"/>
      <c r="Z87" s="170"/>
      <c r="AA87" s="139"/>
      <c r="AB87" s="170"/>
      <c r="AC87" s="200"/>
      <c r="AD87" s="170"/>
      <c r="AE87" s="200"/>
      <c r="AF87" s="170"/>
      <c r="AG87" s="202"/>
      <c r="AH87" s="201"/>
      <c r="AI87" s="200"/>
      <c r="AJ87" s="170"/>
      <c r="AK87" s="200"/>
      <c r="AL87" s="170"/>
      <c r="AM87" s="139"/>
      <c r="AN87" s="170"/>
      <c r="AO87" s="200"/>
      <c r="AP87" s="170"/>
      <c r="AQ87" s="200"/>
      <c r="AR87" s="170"/>
      <c r="AS87" s="139"/>
      <c r="AT87" s="170"/>
      <c r="AU87" s="200"/>
      <c r="AV87" s="170"/>
      <c r="AW87" s="200"/>
      <c r="AX87" s="170"/>
      <c r="AY87" s="170"/>
      <c r="AZ87" s="269"/>
      <c r="BA87" s="204"/>
      <c r="BB87" s="204"/>
      <c r="BC87" s="205"/>
      <c r="BD87" s="206"/>
      <c r="BE87" s="132"/>
      <c r="BF87" s="225" t="s">
        <v>439</v>
      </c>
      <c r="BG87" s="578" t="s">
        <v>440</v>
      </c>
    </row>
    <row r="88" spans="1:59" ht="15.75" customHeight="1" x14ac:dyDescent="0.35">
      <c r="A88" s="111" t="s">
        <v>421</v>
      </c>
      <c r="B88" s="270" t="s">
        <v>123</v>
      </c>
      <c r="C88" s="199" t="s">
        <v>422</v>
      </c>
      <c r="D88" s="268">
        <v>1</v>
      </c>
      <c r="E88" s="282">
        <f t="shared" ref="E88" si="140">IF(D88*14=0,"",D88*14)</f>
        <v>14</v>
      </c>
      <c r="F88" s="170">
        <v>1</v>
      </c>
      <c r="G88" s="282">
        <f t="shared" ref="G88" si="141">IF(F88*14=0,"",F88*14)</f>
        <v>14</v>
      </c>
      <c r="H88" s="170">
        <v>2</v>
      </c>
      <c r="I88" s="171" t="s">
        <v>43</v>
      </c>
      <c r="J88" s="201"/>
      <c r="K88" s="200"/>
      <c r="L88" s="170"/>
      <c r="M88" s="200"/>
      <c r="N88" s="170"/>
      <c r="O88" s="139"/>
      <c r="P88" s="170"/>
      <c r="Q88" s="200"/>
      <c r="R88" s="170"/>
      <c r="S88" s="200"/>
      <c r="T88" s="170"/>
      <c r="U88" s="171"/>
      <c r="V88" s="201"/>
      <c r="W88" s="200"/>
      <c r="X88" s="170"/>
      <c r="Y88" s="200"/>
      <c r="Z88" s="170"/>
      <c r="AA88" s="139"/>
      <c r="AB88" s="170"/>
      <c r="AC88" s="200"/>
      <c r="AD88" s="170"/>
      <c r="AE88" s="200"/>
      <c r="AF88" s="170"/>
      <c r="AG88" s="202"/>
      <c r="AH88" s="201"/>
      <c r="AI88" s="200"/>
      <c r="AJ88" s="170"/>
      <c r="AK88" s="200"/>
      <c r="AL88" s="170"/>
      <c r="AM88" s="139"/>
      <c r="AN88" s="170"/>
      <c r="AO88" s="200"/>
      <c r="AP88" s="170"/>
      <c r="AQ88" s="200"/>
      <c r="AR88" s="170"/>
      <c r="AS88" s="139"/>
      <c r="AT88" s="170"/>
      <c r="AU88" s="200"/>
      <c r="AV88" s="170"/>
      <c r="AW88" s="200"/>
      <c r="AX88" s="170"/>
      <c r="AY88" s="170"/>
      <c r="AZ88" s="595"/>
      <c r="BA88" s="596"/>
      <c r="BB88" s="596"/>
      <c r="BC88" s="597"/>
      <c r="BD88" s="593"/>
      <c r="BE88" s="594"/>
      <c r="BF88" s="225" t="s">
        <v>48</v>
      </c>
      <c r="BG88" s="578" t="s">
        <v>49</v>
      </c>
    </row>
    <row r="89" spans="1:59" ht="15.75" customHeight="1" x14ac:dyDescent="0.35">
      <c r="A89" s="111" t="s">
        <v>423</v>
      </c>
      <c r="B89" s="270" t="s">
        <v>123</v>
      </c>
      <c r="C89" s="199" t="s">
        <v>424</v>
      </c>
      <c r="D89" s="268">
        <v>1</v>
      </c>
      <c r="E89" s="282">
        <f t="shared" ref="E89:G90" si="142">IF(D89*14=0,"",D89*14)</f>
        <v>14</v>
      </c>
      <c r="F89" s="170">
        <v>1</v>
      </c>
      <c r="G89" s="282">
        <f t="shared" si="142"/>
        <v>14</v>
      </c>
      <c r="H89" s="170">
        <v>2</v>
      </c>
      <c r="I89" s="284" t="s">
        <v>31</v>
      </c>
      <c r="J89" s="201"/>
      <c r="K89" s="200"/>
      <c r="L89" s="170"/>
      <c r="M89" s="200"/>
      <c r="N89" s="170"/>
      <c r="O89" s="139"/>
      <c r="P89" s="170"/>
      <c r="Q89" s="200"/>
      <c r="R89" s="170"/>
      <c r="S89" s="200"/>
      <c r="T89" s="170"/>
      <c r="U89" s="171"/>
      <c r="V89" s="201"/>
      <c r="W89" s="200"/>
      <c r="X89" s="170"/>
      <c r="Y89" s="200"/>
      <c r="Z89" s="170"/>
      <c r="AA89" s="139"/>
      <c r="AB89" s="170"/>
      <c r="AC89" s="200"/>
      <c r="AD89" s="170"/>
      <c r="AE89" s="200"/>
      <c r="AF89" s="170"/>
      <c r="AG89" s="202"/>
      <c r="AH89" s="201"/>
      <c r="AI89" s="200"/>
      <c r="AJ89" s="170"/>
      <c r="AK89" s="200"/>
      <c r="AL89" s="170"/>
      <c r="AM89" s="139"/>
      <c r="AN89" s="170"/>
      <c r="AO89" s="200"/>
      <c r="AP89" s="170"/>
      <c r="AQ89" s="200"/>
      <c r="AR89" s="170"/>
      <c r="AS89" s="139"/>
      <c r="AT89" s="170"/>
      <c r="AU89" s="200"/>
      <c r="AV89" s="170"/>
      <c r="AW89" s="200"/>
      <c r="AX89" s="170"/>
      <c r="AY89" s="170"/>
      <c r="AZ89" s="269"/>
      <c r="BA89" s="204"/>
      <c r="BB89" s="204"/>
      <c r="BC89" s="205"/>
      <c r="BD89" s="206"/>
      <c r="BE89" s="132"/>
      <c r="BF89" s="225" t="s">
        <v>48</v>
      </c>
      <c r="BG89" s="578" t="s">
        <v>49</v>
      </c>
    </row>
    <row r="90" spans="1:59" ht="15.75" customHeight="1" x14ac:dyDescent="0.35">
      <c r="A90" s="111" t="s">
        <v>425</v>
      </c>
      <c r="B90" s="270" t="s">
        <v>123</v>
      </c>
      <c r="C90" s="199" t="s">
        <v>426</v>
      </c>
      <c r="D90" s="268">
        <v>1</v>
      </c>
      <c r="E90" s="282">
        <f t="shared" si="142"/>
        <v>14</v>
      </c>
      <c r="F90" s="170">
        <v>1</v>
      </c>
      <c r="G90" s="282">
        <f t="shared" si="142"/>
        <v>14</v>
      </c>
      <c r="H90" s="170">
        <v>2</v>
      </c>
      <c r="I90" s="284" t="s">
        <v>31</v>
      </c>
      <c r="J90" s="201"/>
      <c r="K90" s="200"/>
      <c r="L90" s="170"/>
      <c r="M90" s="200"/>
      <c r="N90" s="170"/>
      <c r="O90" s="139"/>
      <c r="P90" s="170"/>
      <c r="Q90" s="200"/>
      <c r="R90" s="170"/>
      <c r="S90" s="200"/>
      <c r="T90" s="170"/>
      <c r="U90" s="171"/>
      <c r="V90" s="201"/>
      <c r="W90" s="200"/>
      <c r="X90" s="170"/>
      <c r="Y90" s="200"/>
      <c r="Z90" s="170"/>
      <c r="AA90" s="139"/>
      <c r="AB90" s="170"/>
      <c r="AC90" s="200"/>
      <c r="AD90" s="170"/>
      <c r="AE90" s="200"/>
      <c r="AF90" s="170"/>
      <c r="AG90" s="202"/>
      <c r="AH90" s="201"/>
      <c r="AI90" s="200"/>
      <c r="AJ90" s="170"/>
      <c r="AK90" s="200"/>
      <c r="AL90" s="170"/>
      <c r="AM90" s="139"/>
      <c r="AN90" s="170"/>
      <c r="AO90" s="200"/>
      <c r="AP90" s="170"/>
      <c r="AQ90" s="200"/>
      <c r="AR90" s="170"/>
      <c r="AS90" s="139"/>
      <c r="AT90" s="170"/>
      <c r="AU90" s="200"/>
      <c r="AV90" s="170"/>
      <c r="AW90" s="200"/>
      <c r="AX90" s="170"/>
      <c r="AY90" s="170"/>
      <c r="AZ90" s="269"/>
      <c r="BA90" s="204"/>
      <c r="BB90" s="204"/>
      <c r="BC90" s="205"/>
      <c r="BD90" s="206"/>
      <c r="BE90" s="132"/>
      <c r="BF90" s="225" t="s">
        <v>48</v>
      </c>
      <c r="BG90" s="578" t="s">
        <v>49</v>
      </c>
    </row>
    <row r="91" spans="1:59" ht="15.75" customHeight="1" x14ac:dyDescent="0.35">
      <c r="A91" s="134" t="s">
        <v>197</v>
      </c>
      <c r="B91" s="270" t="s">
        <v>123</v>
      </c>
      <c r="C91" s="285" t="s">
        <v>198</v>
      </c>
      <c r="D91" s="268"/>
      <c r="E91" s="200" t="str">
        <f>IF(D91*14=0,"",D91*14)</f>
        <v/>
      </c>
      <c r="F91" s="170"/>
      <c r="G91" s="200" t="str">
        <f>IF(F91*14=0,"",F91*14)</f>
        <v/>
      </c>
      <c r="H91" s="170"/>
      <c r="I91" s="171"/>
      <c r="J91" s="201"/>
      <c r="K91" s="200" t="str">
        <f>IF(J91*14=0,"",J91*14)</f>
        <v/>
      </c>
      <c r="L91" s="170"/>
      <c r="M91" s="200" t="str">
        <f>IF(L91*14=0,"",L91*14)</f>
        <v/>
      </c>
      <c r="N91" s="170"/>
      <c r="O91" s="139"/>
      <c r="P91" s="170"/>
      <c r="Q91" s="200" t="str">
        <f>IF(P91*14=0,"",P91*14)</f>
        <v/>
      </c>
      <c r="R91" s="170"/>
      <c r="S91" s="200" t="str">
        <f>IF(R91*14=0,"",R91*14)</f>
        <v/>
      </c>
      <c r="T91" s="170"/>
      <c r="U91" s="171"/>
      <c r="V91" s="201">
        <v>1</v>
      </c>
      <c r="W91" s="200">
        <f>IF(V91*14=0,"",V91*14)</f>
        <v>14</v>
      </c>
      <c r="X91" s="224">
        <v>1</v>
      </c>
      <c r="Y91" s="200">
        <f>IF(X91*14=0,"",X91*14)</f>
        <v>14</v>
      </c>
      <c r="Z91" s="224">
        <v>3</v>
      </c>
      <c r="AA91" s="203" t="s">
        <v>43</v>
      </c>
      <c r="AB91" s="170"/>
      <c r="AC91" s="200" t="str">
        <f>IF(AB91*14=0,"",AB91*14)</f>
        <v/>
      </c>
      <c r="AD91" s="170"/>
      <c r="AE91" s="200" t="str">
        <f>IF(AD91*14=0,"",AD91*14)</f>
        <v/>
      </c>
      <c r="AF91" s="170"/>
      <c r="AG91" s="171"/>
      <c r="AH91" s="201"/>
      <c r="AI91" s="200" t="str">
        <f t="shared" si="124"/>
        <v/>
      </c>
      <c r="AJ91" s="170"/>
      <c r="AK91" s="200" t="str">
        <f t="shared" si="121"/>
        <v/>
      </c>
      <c r="AL91" s="170"/>
      <c r="AM91" s="139"/>
      <c r="AN91" s="201"/>
      <c r="AO91" s="200" t="str">
        <f>IF(AN91*14=0,"",AN91*14)</f>
        <v/>
      </c>
      <c r="AP91" s="224"/>
      <c r="AQ91" s="200" t="str">
        <f>IF(AP91*14=0,"",AP91*14)</f>
        <v/>
      </c>
      <c r="AR91" s="224"/>
      <c r="AS91" s="203"/>
      <c r="AT91" s="201"/>
      <c r="AU91" s="200"/>
      <c r="AV91" s="224"/>
      <c r="AW91" s="200"/>
      <c r="AX91" s="224"/>
      <c r="AY91" s="203"/>
      <c r="AZ91" s="269"/>
      <c r="BA91" s="204"/>
      <c r="BB91" s="204"/>
      <c r="BC91" s="205"/>
      <c r="BD91" s="206"/>
      <c r="BE91" s="132"/>
      <c r="BF91" s="225" t="s">
        <v>87</v>
      </c>
      <c r="BG91" s="287" t="s">
        <v>141</v>
      </c>
    </row>
    <row r="92" spans="1:59" ht="15.75" customHeight="1" x14ac:dyDescent="0.35">
      <c r="A92" s="134" t="s">
        <v>199</v>
      </c>
      <c r="B92" s="279" t="s">
        <v>123</v>
      </c>
      <c r="C92" s="285" t="s">
        <v>200</v>
      </c>
      <c r="D92" s="268"/>
      <c r="E92" s="200" t="str">
        <f t="shared" si="114"/>
        <v/>
      </c>
      <c r="F92" s="170"/>
      <c r="G92" s="200" t="str">
        <f t="shared" si="115"/>
        <v/>
      </c>
      <c r="H92" s="170"/>
      <c r="I92" s="171"/>
      <c r="J92" s="201"/>
      <c r="K92" s="200" t="str">
        <f t="shared" si="100"/>
        <v/>
      </c>
      <c r="L92" s="170"/>
      <c r="M92" s="200" t="str">
        <f t="shared" si="101"/>
        <v/>
      </c>
      <c r="N92" s="170"/>
      <c r="O92" s="139"/>
      <c r="P92" s="170"/>
      <c r="Q92" s="200" t="str">
        <f t="shared" si="116"/>
        <v/>
      </c>
      <c r="R92" s="170"/>
      <c r="S92" s="200" t="str">
        <f t="shared" si="117"/>
        <v/>
      </c>
      <c r="T92" s="170"/>
      <c r="U92" s="171"/>
      <c r="V92" s="201"/>
      <c r="W92" s="200" t="str">
        <f t="shared" si="118"/>
        <v/>
      </c>
      <c r="X92" s="170"/>
      <c r="Y92" s="200" t="str">
        <f t="shared" si="119"/>
        <v/>
      </c>
      <c r="Z92" s="170"/>
      <c r="AA92" s="139"/>
      <c r="AB92" s="170"/>
      <c r="AC92" s="200" t="str">
        <f t="shared" si="113"/>
        <v/>
      </c>
      <c r="AD92" s="170"/>
      <c r="AE92" s="200" t="str">
        <f t="shared" si="120"/>
        <v/>
      </c>
      <c r="AF92" s="170"/>
      <c r="AG92" s="171"/>
      <c r="AH92" s="201"/>
      <c r="AI92" s="200" t="str">
        <f t="shared" si="124"/>
        <v/>
      </c>
      <c r="AJ92" s="170"/>
      <c r="AK92" s="200" t="str">
        <f>IF(AJ92*14=0,"",AJ92*14)</f>
        <v/>
      </c>
      <c r="AL92" s="170"/>
      <c r="AM92" s="139"/>
      <c r="AN92" s="201">
        <v>1</v>
      </c>
      <c r="AO92" s="200">
        <f>IF(AN92*14=0,"",AN92*14)</f>
        <v>14</v>
      </c>
      <c r="AP92" s="224">
        <v>1</v>
      </c>
      <c r="AQ92" s="200">
        <f>IF(AP92*14=0,"",AP92*14)</f>
        <v>14</v>
      </c>
      <c r="AR92" s="224">
        <v>4</v>
      </c>
      <c r="AS92" s="203" t="s">
        <v>31</v>
      </c>
      <c r="AT92" s="170"/>
      <c r="AU92" s="200" t="str">
        <f t="shared" si="122"/>
        <v/>
      </c>
      <c r="AV92" s="170"/>
      <c r="AW92" s="200" t="str">
        <f t="shared" si="123"/>
        <v/>
      </c>
      <c r="AX92" s="170"/>
      <c r="AY92" s="170"/>
      <c r="AZ92" s="627"/>
      <c r="BA92" s="628"/>
      <c r="BB92" s="628"/>
      <c r="BC92" s="629"/>
      <c r="BD92" s="653"/>
      <c r="BE92" s="654"/>
      <c r="BF92" s="133" t="s">
        <v>201</v>
      </c>
      <c r="BG92" s="210" t="s">
        <v>69</v>
      </c>
    </row>
    <row r="93" spans="1:59" ht="15.75" customHeight="1" x14ac:dyDescent="0.35">
      <c r="A93" s="134" t="s">
        <v>202</v>
      </c>
      <c r="B93" s="279" t="s">
        <v>123</v>
      </c>
      <c r="C93" s="285" t="s">
        <v>203</v>
      </c>
      <c r="D93" s="268"/>
      <c r="E93" s="200" t="str">
        <f t="shared" si="114"/>
        <v/>
      </c>
      <c r="F93" s="170"/>
      <c r="G93" s="200" t="str">
        <f t="shared" si="115"/>
        <v/>
      </c>
      <c r="H93" s="170"/>
      <c r="I93" s="171"/>
      <c r="J93" s="201"/>
      <c r="K93" s="200" t="str">
        <f t="shared" si="100"/>
        <v/>
      </c>
      <c r="L93" s="170"/>
      <c r="M93" s="200" t="str">
        <f t="shared" si="101"/>
        <v/>
      </c>
      <c r="N93" s="170"/>
      <c r="O93" s="139"/>
      <c r="P93" s="170"/>
      <c r="Q93" s="200" t="str">
        <f t="shared" si="116"/>
        <v/>
      </c>
      <c r="R93" s="170"/>
      <c r="S93" s="200" t="str">
        <f t="shared" si="117"/>
        <v/>
      </c>
      <c r="T93" s="170"/>
      <c r="U93" s="171"/>
      <c r="V93" s="201"/>
      <c r="W93" s="200" t="str">
        <f t="shared" si="118"/>
        <v/>
      </c>
      <c r="X93" s="170"/>
      <c r="Y93" s="200" t="str">
        <f t="shared" si="119"/>
        <v/>
      </c>
      <c r="Z93" s="170"/>
      <c r="AA93" s="139"/>
      <c r="AB93" s="170"/>
      <c r="AC93" s="200" t="str">
        <f t="shared" si="113"/>
        <v/>
      </c>
      <c r="AD93" s="170"/>
      <c r="AE93" s="200" t="str">
        <f t="shared" si="120"/>
        <v/>
      </c>
      <c r="AF93" s="170"/>
      <c r="AG93" s="171"/>
      <c r="AH93" s="201">
        <v>1</v>
      </c>
      <c r="AI93" s="200">
        <f t="shared" si="124"/>
        <v>14</v>
      </c>
      <c r="AJ93" s="170">
        <v>1</v>
      </c>
      <c r="AK93" s="200">
        <f>IF(AJ93*14=0,"",AJ93*14)</f>
        <v>14</v>
      </c>
      <c r="AL93" s="170">
        <v>4</v>
      </c>
      <c r="AM93" s="171" t="s">
        <v>31</v>
      </c>
      <c r="AN93" s="201"/>
      <c r="AO93" s="200" t="str">
        <f>IF(AN93*14=0,"",AN93*14)</f>
        <v/>
      </c>
      <c r="AP93" s="224"/>
      <c r="AQ93" s="200" t="str">
        <f>IF(AP93*14=0,"",AP93*14)</f>
        <v/>
      </c>
      <c r="AR93" s="224"/>
      <c r="AS93" s="203"/>
      <c r="AT93" s="170"/>
      <c r="AU93" s="200" t="str">
        <f t="shared" si="122"/>
        <v/>
      </c>
      <c r="AV93" s="170"/>
      <c r="AW93" s="200" t="str">
        <f t="shared" si="123"/>
        <v/>
      </c>
      <c r="AX93" s="170"/>
      <c r="AY93" s="170"/>
      <c r="AZ93" s="627"/>
      <c r="BA93" s="628"/>
      <c r="BB93" s="628"/>
      <c r="BC93" s="629"/>
      <c r="BD93" s="653"/>
      <c r="BE93" s="654"/>
      <c r="BF93" s="133" t="s">
        <v>201</v>
      </c>
      <c r="BG93" s="210" t="s">
        <v>204</v>
      </c>
    </row>
    <row r="94" spans="1:59" ht="16.149999999999999" customHeight="1" x14ac:dyDescent="0.35">
      <c r="A94" s="111" t="s">
        <v>205</v>
      </c>
      <c r="B94" s="279" t="s">
        <v>123</v>
      </c>
      <c r="C94" s="285" t="s">
        <v>206</v>
      </c>
      <c r="D94" s="268"/>
      <c r="E94" s="200" t="str">
        <f t="shared" si="114"/>
        <v/>
      </c>
      <c r="F94" s="170"/>
      <c r="G94" s="200" t="str">
        <f t="shared" si="115"/>
        <v/>
      </c>
      <c r="H94" s="170"/>
      <c r="I94" s="171"/>
      <c r="J94" s="201">
        <v>1</v>
      </c>
      <c r="K94" s="200">
        <f t="shared" si="100"/>
        <v>14</v>
      </c>
      <c r="L94" s="170">
        <v>1</v>
      </c>
      <c r="M94" s="200">
        <f t="shared" si="101"/>
        <v>14</v>
      </c>
      <c r="N94" s="170">
        <v>4</v>
      </c>
      <c r="O94" s="139" t="s">
        <v>31</v>
      </c>
      <c r="P94" s="170"/>
      <c r="Q94" s="286" t="str">
        <f t="shared" si="116"/>
        <v/>
      </c>
      <c r="R94" s="170"/>
      <c r="S94" s="286" t="str">
        <f t="shared" si="117"/>
        <v/>
      </c>
      <c r="T94" s="170"/>
      <c r="U94" s="171"/>
      <c r="V94" s="201"/>
      <c r="W94" s="286" t="str">
        <f t="shared" si="118"/>
        <v/>
      </c>
      <c r="X94" s="170"/>
      <c r="Y94" s="200" t="str">
        <f t="shared" si="119"/>
        <v/>
      </c>
      <c r="Z94" s="170"/>
      <c r="AA94" s="139"/>
      <c r="AB94" s="170"/>
      <c r="AC94" s="200" t="str">
        <f t="shared" si="113"/>
        <v/>
      </c>
      <c r="AD94" s="170"/>
      <c r="AE94" s="200" t="str">
        <f t="shared" si="120"/>
        <v/>
      </c>
      <c r="AF94" s="171"/>
      <c r="AG94" s="288"/>
      <c r="AH94" s="170"/>
      <c r="AI94" s="200"/>
      <c r="AJ94" s="170"/>
      <c r="AK94" s="200"/>
      <c r="AL94" s="170"/>
      <c r="AM94" s="171"/>
      <c r="AN94" s="201"/>
      <c r="AO94" s="200" t="str">
        <f>IF(AN94*14=0,"",AN94*14)</f>
        <v/>
      </c>
      <c r="AP94" s="224"/>
      <c r="AQ94" s="200" t="str">
        <f>IF(AP94*14=0,"",AP94*14)</f>
        <v/>
      </c>
      <c r="AR94" s="224"/>
      <c r="AS94" s="203"/>
      <c r="AT94" s="170"/>
      <c r="AU94" s="200" t="str">
        <f t="shared" si="122"/>
        <v/>
      </c>
      <c r="AV94" s="170"/>
      <c r="AW94" s="200" t="str">
        <f t="shared" si="123"/>
        <v/>
      </c>
      <c r="AX94" s="170"/>
      <c r="AY94" s="170"/>
      <c r="AZ94" s="627"/>
      <c r="BA94" s="628"/>
      <c r="BB94" s="628"/>
      <c r="BC94" s="629"/>
      <c r="BD94" s="653"/>
      <c r="BE94" s="654"/>
      <c r="BF94" s="133" t="s">
        <v>201</v>
      </c>
      <c r="BG94" s="210" t="s">
        <v>204</v>
      </c>
    </row>
    <row r="95" spans="1:59" ht="14.15" customHeight="1" x14ac:dyDescent="0.35">
      <c r="A95" s="111" t="s">
        <v>207</v>
      </c>
      <c r="B95" s="279" t="s">
        <v>123</v>
      </c>
      <c r="C95" s="285" t="s">
        <v>208</v>
      </c>
      <c r="D95" s="268"/>
      <c r="E95" s="200" t="str">
        <f t="shared" si="114"/>
        <v/>
      </c>
      <c r="F95" s="170"/>
      <c r="G95" s="200" t="str">
        <f t="shared" si="115"/>
        <v/>
      </c>
      <c r="H95" s="170"/>
      <c r="I95" s="171"/>
      <c r="J95" s="201"/>
      <c r="K95" s="200" t="str">
        <f t="shared" si="100"/>
        <v/>
      </c>
      <c r="L95" s="170"/>
      <c r="M95" s="200" t="str">
        <f t="shared" si="101"/>
        <v/>
      </c>
      <c r="N95" s="170"/>
      <c r="O95" s="139"/>
      <c r="P95" s="170"/>
      <c r="Q95" s="286" t="str">
        <f t="shared" si="116"/>
        <v/>
      </c>
      <c r="R95" s="170"/>
      <c r="S95" s="286" t="str">
        <f t="shared" si="117"/>
        <v/>
      </c>
      <c r="T95" s="170"/>
      <c r="U95" s="171"/>
      <c r="V95" s="281">
        <v>1</v>
      </c>
      <c r="W95" s="282">
        <f t="shared" si="118"/>
        <v>14</v>
      </c>
      <c r="X95" s="283">
        <v>1</v>
      </c>
      <c r="Y95" s="282">
        <f t="shared" si="119"/>
        <v>14</v>
      </c>
      <c r="Z95" s="283">
        <v>4</v>
      </c>
      <c r="AA95" s="284" t="s">
        <v>31</v>
      </c>
      <c r="AB95" s="170"/>
      <c r="AC95" s="286" t="str">
        <f t="shared" si="113"/>
        <v/>
      </c>
      <c r="AD95" s="170"/>
      <c r="AE95" s="286" t="str">
        <f t="shared" si="120"/>
        <v/>
      </c>
      <c r="AF95" s="170"/>
      <c r="AG95" s="202"/>
      <c r="AH95" s="201"/>
      <c r="AI95" s="286" t="str">
        <f t="shared" ref="AI95:AI96" si="143">IF(AH95*14=0,"",AH95*14)</f>
        <v/>
      </c>
      <c r="AJ95" s="170"/>
      <c r="AK95" s="286" t="str">
        <f t="shared" ref="AK95:AK96" si="144">IF(AJ95*14=0,"",AJ95*14)</f>
        <v/>
      </c>
      <c r="AL95" s="170"/>
      <c r="AM95" s="139"/>
      <c r="AN95" s="170"/>
      <c r="AO95" s="286"/>
      <c r="AP95" s="170"/>
      <c r="AQ95" s="286"/>
      <c r="AR95" s="170"/>
      <c r="AS95" s="203"/>
      <c r="AT95" s="170"/>
      <c r="AU95" s="286" t="str">
        <f t="shared" si="122"/>
        <v/>
      </c>
      <c r="AV95" s="170"/>
      <c r="AW95" s="286" t="str">
        <f t="shared" si="123"/>
        <v/>
      </c>
      <c r="AX95" s="170"/>
      <c r="AY95" s="170"/>
      <c r="AZ95" s="627"/>
      <c r="BA95" s="628"/>
      <c r="BB95" s="628"/>
      <c r="BC95" s="629"/>
      <c r="BD95" s="653"/>
      <c r="BE95" s="654"/>
      <c r="BF95" s="133" t="s">
        <v>201</v>
      </c>
      <c r="BG95" s="210" t="s">
        <v>209</v>
      </c>
    </row>
    <row r="96" spans="1:59" ht="15.75" customHeight="1" x14ac:dyDescent="0.35">
      <c r="A96" s="134" t="s">
        <v>210</v>
      </c>
      <c r="B96" s="279" t="s">
        <v>123</v>
      </c>
      <c r="C96" s="285" t="s">
        <v>211</v>
      </c>
      <c r="D96" s="268"/>
      <c r="E96" s="236" t="str">
        <f>IF(D96*14=0,"",D96*14)</f>
        <v/>
      </c>
      <c r="F96" s="170"/>
      <c r="G96" s="236" t="str">
        <f>IF(F96*14=0,"",F96*14)</f>
        <v/>
      </c>
      <c r="H96" s="170"/>
      <c r="I96" s="171"/>
      <c r="J96" s="201"/>
      <c r="K96" s="236" t="str">
        <f>IF(J96*14=0,"",J96*14)</f>
        <v/>
      </c>
      <c r="L96" s="170"/>
      <c r="M96" s="236" t="str">
        <f>IF(L96*14=0,"",L96*14)</f>
        <v/>
      </c>
      <c r="N96" s="170"/>
      <c r="O96" s="139"/>
      <c r="P96" s="170"/>
      <c r="Q96" s="236" t="str">
        <f>IF(P96*14=0,"",P96*14)</f>
        <v/>
      </c>
      <c r="R96" s="170"/>
      <c r="S96" s="236" t="str">
        <f>IF(R96*14=0,"",R96*14)</f>
        <v/>
      </c>
      <c r="T96" s="170"/>
      <c r="U96" s="171"/>
      <c r="V96" s="201"/>
      <c r="W96" s="236" t="str">
        <f>IF(V96*14=0,"",V96*14)</f>
        <v/>
      </c>
      <c r="X96" s="170"/>
      <c r="Y96" s="236" t="str">
        <f>IF(X96*14=0,"",X96*14)</f>
        <v/>
      </c>
      <c r="Z96" s="170"/>
      <c r="AA96" s="139"/>
      <c r="AB96" s="170"/>
      <c r="AC96" s="236" t="str">
        <f>IF(AB96*14=0,"",AB96*14)</f>
        <v/>
      </c>
      <c r="AD96" s="170"/>
      <c r="AE96" s="236" t="str">
        <f>IF(AD96*14=0,"",AD96*14)</f>
        <v/>
      </c>
      <c r="AF96" s="170"/>
      <c r="AG96" s="171"/>
      <c r="AH96" s="201"/>
      <c r="AI96" s="236" t="str">
        <f t="shared" si="143"/>
        <v/>
      </c>
      <c r="AJ96" s="170"/>
      <c r="AK96" s="236" t="str">
        <f t="shared" si="144"/>
        <v/>
      </c>
      <c r="AL96" s="170"/>
      <c r="AM96" s="139"/>
      <c r="AN96" s="201">
        <v>1</v>
      </c>
      <c r="AO96" s="236">
        <f>IF(AN96*14=0,"",AN96*14)</f>
        <v>14</v>
      </c>
      <c r="AP96" s="224">
        <v>1</v>
      </c>
      <c r="AQ96" s="236">
        <f>IF(AP96*14=0,"",AP96*14)</f>
        <v>14</v>
      </c>
      <c r="AR96" s="224">
        <v>4</v>
      </c>
      <c r="AS96" s="203" t="s">
        <v>31</v>
      </c>
      <c r="AT96" s="170"/>
      <c r="AU96" s="236" t="str">
        <f>IF(AT96*14=0,"",AT96*14)</f>
        <v/>
      </c>
      <c r="AV96" s="170"/>
      <c r="AW96" s="236" t="str">
        <f>IF(AV96*14=0,"",AV96*14)</f>
        <v/>
      </c>
      <c r="AX96" s="170"/>
      <c r="AY96" s="170"/>
      <c r="AZ96" s="650"/>
      <c r="BA96" s="651"/>
      <c r="BB96" s="651"/>
      <c r="BC96" s="652"/>
      <c r="BD96" s="653"/>
      <c r="BE96" s="654"/>
      <c r="BF96" s="225" t="s">
        <v>165</v>
      </c>
      <c r="BG96" s="210" t="s">
        <v>166</v>
      </c>
    </row>
    <row r="97" spans="1:59" ht="15.75" customHeight="1" x14ac:dyDescent="0.35">
      <c r="A97" s="134" t="s">
        <v>212</v>
      </c>
      <c r="B97" s="270" t="s">
        <v>123</v>
      </c>
      <c r="C97" s="285" t="s">
        <v>213</v>
      </c>
      <c r="D97" s="268"/>
      <c r="E97" s="200" t="str">
        <f>IF(D97*14=0,"",D97*14)</f>
        <v/>
      </c>
      <c r="F97" s="170"/>
      <c r="G97" s="200" t="str">
        <f>IF(F97*14=0,"",F97*14)</f>
        <v/>
      </c>
      <c r="H97" s="170"/>
      <c r="I97" s="171"/>
      <c r="J97" s="201"/>
      <c r="K97" s="200" t="str">
        <f>IF(J97*14=0,"",J97*14)</f>
        <v/>
      </c>
      <c r="L97" s="170"/>
      <c r="M97" s="200" t="str">
        <f>IF(L97*14=0,"",L97*14)</f>
        <v/>
      </c>
      <c r="N97" s="170"/>
      <c r="O97" s="139"/>
      <c r="P97" s="170"/>
      <c r="Q97" s="200" t="str">
        <f>IF(P97*14=0,"",P97*14)</f>
        <v/>
      </c>
      <c r="R97" s="170"/>
      <c r="S97" s="200" t="str">
        <f>IF(R97*14=0,"",R97*14)</f>
        <v/>
      </c>
      <c r="T97" s="170"/>
      <c r="U97" s="171"/>
      <c r="V97" s="201"/>
      <c r="W97" s="200" t="str">
        <f>IF(V97*14=0,"",V97*14)</f>
        <v/>
      </c>
      <c r="X97" s="170"/>
      <c r="Y97" s="200" t="str">
        <f>IF(X97*14=0,"",X97*14)</f>
        <v/>
      </c>
      <c r="Z97" s="170"/>
      <c r="AA97" s="139"/>
      <c r="AB97" s="170"/>
      <c r="AC97" s="200" t="str">
        <f>IF(AB97*14=0,"",AB97*14)</f>
        <v/>
      </c>
      <c r="AD97" s="170"/>
      <c r="AE97" s="200" t="str">
        <f>IF(AD97*14=0,"",AD97*14)</f>
        <v/>
      </c>
      <c r="AF97" s="170"/>
      <c r="AG97" s="171"/>
      <c r="AH97" s="201">
        <v>1</v>
      </c>
      <c r="AI97" s="200">
        <f>IF(AH97*14=0,"",AH97*14)</f>
        <v>14</v>
      </c>
      <c r="AJ97" s="224">
        <v>1</v>
      </c>
      <c r="AK97" s="200">
        <f>IF(AJ97*14=0,"",AJ97*14)</f>
        <v>14</v>
      </c>
      <c r="AL97" s="224">
        <v>4</v>
      </c>
      <c r="AM97" s="203" t="s">
        <v>31</v>
      </c>
      <c r="AN97" s="201"/>
      <c r="AO97" s="200" t="str">
        <f>IF(AN97*14=0,"",AN97*14)</f>
        <v/>
      </c>
      <c r="AP97" s="224"/>
      <c r="AQ97" s="200" t="str">
        <f>IF(AP97*14=0,"",AP97*14)</f>
        <v/>
      </c>
      <c r="AR97" s="224"/>
      <c r="AS97" s="203"/>
      <c r="AT97" s="201"/>
      <c r="AU97" s="200"/>
      <c r="AV97" s="224"/>
      <c r="AW97" s="200"/>
      <c r="AX97" s="224"/>
      <c r="AY97" s="203"/>
      <c r="AZ97" s="269"/>
      <c r="BA97" s="204"/>
      <c r="BB97" s="204"/>
      <c r="BC97" s="205"/>
      <c r="BD97" s="206"/>
      <c r="BE97" s="132"/>
      <c r="BF97" s="225" t="s">
        <v>87</v>
      </c>
      <c r="BG97" s="287" t="s">
        <v>141</v>
      </c>
    </row>
    <row r="98" spans="1:59" ht="15.75" customHeight="1" x14ac:dyDescent="0.35">
      <c r="A98" s="134" t="s">
        <v>214</v>
      </c>
      <c r="B98" s="270" t="s">
        <v>123</v>
      </c>
      <c r="C98" s="285" t="s">
        <v>215</v>
      </c>
      <c r="D98" s="268"/>
      <c r="E98" s="200" t="str">
        <f>IF(D98*14=0,"",D98*14)</f>
        <v/>
      </c>
      <c r="F98" s="170"/>
      <c r="G98" s="200" t="str">
        <f>IF(F98*14=0,"",F98*14)</f>
        <v/>
      </c>
      <c r="H98" s="170"/>
      <c r="I98" s="171"/>
      <c r="J98" s="201"/>
      <c r="K98" s="200" t="str">
        <f>IF(J98*14=0,"",J98*14)</f>
        <v/>
      </c>
      <c r="L98" s="170"/>
      <c r="M98" s="200" t="str">
        <f>IF(L98*14=0,"",L98*14)</f>
        <v/>
      </c>
      <c r="N98" s="170"/>
      <c r="O98" s="139"/>
      <c r="P98" s="170"/>
      <c r="Q98" s="200" t="str">
        <f>IF(P98*14=0,"",P98*14)</f>
        <v/>
      </c>
      <c r="R98" s="170"/>
      <c r="S98" s="200" t="str">
        <f>IF(R98*14=0,"",R98*14)</f>
        <v/>
      </c>
      <c r="T98" s="170"/>
      <c r="U98" s="171"/>
      <c r="V98" s="201"/>
      <c r="W98" s="200" t="str">
        <f>IF(V98*14=0,"",V98*14)</f>
        <v/>
      </c>
      <c r="X98" s="170"/>
      <c r="Y98" s="200" t="str">
        <f>IF(X98*14=0,"",X98*14)</f>
        <v/>
      </c>
      <c r="Z98" s="170"/>
      <c r="AA98" s="139"/>
      <c r="AB98" s="170"/>
      <c r="AC98" s="200" t="str">
        <f>IF(AB98*14=0,"",AB98*14)</f>
        <v/>
      </c>
      <c r="AD98" s="170"/>
      <c r="AE98" s="200" t="str">
        <f>IF(AD98*14=0,"",AD98*14)</f>
        <v/>
      </c>
      <c r="AF98" s="170"/>
      <c r="AG98" s="171"/>
      <c r="AH98" s="201">
        <v>1</v>
      </c>
      <c r="AI98" s="200">
        <f t="shared" ref="AI98" si="145">IF(AH98*14=0,"",AH98*14)</f>
        <v>14</v>
      </c>
      <c r="AJ98" s="170">
        <v>1</v>
      </c>
      <c r="AK98" s="200">
        <f t="shared" ref="AK98" si="146">IF(AJ98*14=0,"",AJ98*14)</f>
        <v>14</v>
      </c>
      <c r="AL98" s="224">
        <v>4</v>
      </c>
      <c r="AM98" s="203" t="s">
        <v>43</v>
      </c>
      <c r="AN98" s="201"/>
      <c r="AO98" s="200" t="str">
        <f>IF(AN98*14=0,"",AN98*14)</f>
        <v/>
      </c>
      <c r="AP98" s="224"/>
      <c r="AQ98" s="200" t="str">
        <f>IF(AP98*14=0,"",AP98*14)</f>
        <v/>
      </c>
      <c r="AR98" s="224"/>
      <c r="AS98" s="203"/>
      <c r="AT98" s="201"/>
      <c r="AU98" s="200"/>
      <c r="AV98" s="170"/>
      <c r="AW98" s="200"/>
      <c r="AX98" s="224"/>
      <c r="AY98" s="203"/>
      <c r="AZ98" s="269"/>
      <c r="BA98" s="204"/>
      <c r="BB98" s="204"/>
      <c r="BC98" s="205"/>
      <c r="BD98" s="206"/>
      <c r="BE98" s="132"/>
      <c r="BF98" s="225" t="s">
        <v>87</v>
      </c>
      <c r="BG98" s="287" t="s">
        <v>216</v>
      </c>
    </row>
    <row r="99" spans="1:59" ht="15.75" customHeight="1" thickBot="1" x14ac:dyDescent="0.4">
      <c r="A99" s="655"/>
      <c r="B99" s="655"/>
      <c r="C99" s="655"/>
      <c r="D99" s="655"/>
      <c r="E99" s="655"/>
      <c r="F99" s="655"/>
      <c r="G99" s="655"/>
      <c r="H99" s="655"/>
      <c r="I99" s="655"/>
      <c r="J99" s="655"/>
      <c r="K99" s="655"/>
      <c r="L99" s="655"/>
      <c r="M99" s="655"/>
      <c r="N99" s="655"/>
      <c r="O99" s="655"/>
      <c r="P99" s="655"/>
      <c r="Q99" s="655"/>
      <c r="R99" s="655"/>
      <c r="S99" s="655"/>
      <c r="T99" s="655"/>
      <c r="U99" s="655"/>
      <c r="V99" s="655"/>
      <c r="W99" s="655"/>
      <c r="X99" s="655"/>
      <c r="Y99" s="655"/>
      <c r="Z99" s="655"/>
      <c r="AA99" s="655"/>
      <c r="AB99" s="655"/>
      <c r="AC99" s="655"/>
      <c r="AD99" s="655"/>
      <c r="AE99" s="655"/>
      <c r="AF99" s="655"/>
      <c r="AG99" s="655"/>
      <c r="AH99" s="655"/>
      <c r="AI99" s="655"/>
      <c r="AJ99" s="655"/>
      <c r="AK99" s="655"/>
      <c r="AL99" s="655"/>
      <c r="AM99" s="655"/>
      <c r="AN99" s="655"/>
      <c r="AO99" s="655"/>
      <c r="AP99" s="655"/>
      <c r="AQ99" s="655"/>
      <c r="AR99" s="655"/>
      <c r="AS99" s="655"/>
      <c r="AT99" s="655"/>
      <c r="AU99" s="655"/>
      <c r="AV99" s="655"/>
      <c r="AW99" s="655"/>
      <c r="AX99" s="655"/>
      <c r="AY99" s="655"/>
      <c r="AZ99" s="73"/>
      <c r="BA99" s="73"/>
      <c r="BB99" s="73"/>
      <c r="BC99" s="73"/>
      <c r="BD99" s="73"/>
      <c r="BE99" s="74"/>
    </row>
    <row r="100" spans="1:59" ht="15.75" customHeight="1" thickTop="1" thickBot="1" x14ac:dyDescent="0.4">
      <c r="A100" s="21"/>
      <c r="B100" s="289"/>
      <c r="C100" s="234"/>
      <c r="D100" s="290"/>
      <c r="E100" s="290"/>
      <c r="F100" s="290"/>
      <c r="G100" s="290"/>
      <c r="H100" s="290"/>
      <c r="I100" s="290"/>
      <c r="J100" s="290"/>
      <c r="K100" s="290"/>
      <c r="L100" s="290"/>
      <c r="M100" s="291"/>
      <c r="N100" s="292"/>
      <c r="O100" s="292"/>
      <c r="P100" s="290"/>
      <c r="Q100" s="290"/>
      <c r="R100" s="290"/>
      <c r="S100" s="290"/>
      <c r="T100" s="290"/>
      <c r="U100" s="290"/>
      <c r="V100" s="290"/>
      <c r="W100" s="290"/>
      <c r="X100" s="290"/>
      <c r="Y100" s="291"/>
      <c r="Z100" s="292"/>
      <c r="AA100" s="292"/>
      <c r="AB100" s="290"/>
      <c r="AC100" s="290"/>
      <c r="AD100" s="290"/>
      <c r="AE100" s="290"/>
      <c r="AF100" s="290"/>
      <c r="AG100" s="290"/>
      <c r="AH100" s="290"/>
      <c r="AI100" s="290"/>
      <c r="AJ100" s="290"/>
      <c r="AK100" s="290"/>
      <c r="AL100" s="290"/>
      <c r="AM100" s="290"/>
      <c r="AN100" s="290"/>
      <c r="AO100" s="290"/>
      <c r="AP100" s="290"/>
      <c r="AQ100" s="290"/>
      <c r="AR100" s="290"/>
      <c r="AS100" s="290"/>
      <c r="AT100" s="290"/>
      <c r="AU100" s="290"/>
      <c r="AV100" s="290"/>
      <c r="AW100" s="290"/>
      <c r="AX100" s="290"/>
      <c r="AY100" s="293"/>
      <c r="AZ100" s="10"/>
      <c r="BA100" s="11"/>
      <c r="BB100" s="11"/>
      <c r="BC100" s="11"/>
      <c r="BD100" s="11"/>
      <c r="BE100" s="12"/>
    </row>
    <row r="101" spans="1:59" ht="15.75" customHeight="1" thickTop="1" thickBot="1" x14ac:dyDescent="0.4">
      <c r="A101" s="656"/>
      <c r="B101" s="657"/>
      <c r="C101" s="657"/>
      <c r="D101" s="657"/>
      <c r="E101" s="657"/>
      <c r="F101" s="657"/>
      <c r="G101" s="657"/>
      <c r="H101" s="657"/>
      <c r="I101" s="657"/>
      <c r="J101" s="657"/>
      <c r="K101" s="657"/>
      <c r="L101" s="657"/>
      <c r="M101" s="657"/>
      <c r="N101" s="657"/>
      <c r="O101" s="657"/>
      <c r="P101" s="657"/>
      <c r="Q101" s="657"/>
      <c r="R101" s="657"/>
      <c r="S101" s="657"/>
      <c r="T101" s="657"/>
      <c r="U101" s="657"/>
      <c r="V101" s="657"/>
      <c r="W101" s="657"/>
      <c r="X101" s="657"/>
      <c r="Y101" s="657"/>
      <c r="Z101" s="657"/>
      <c r="AA101" s="657"/>
      <c r="AB101" s="657"/>
      <c r="AC101" s="657"/>
      <c r="AD101" s="657"/>
      <c r="AE101" s="657"/>
      <c r="AF101" s="657"/>
      <c r="AG101" s="657"/>
      <c r="AH101" s="657"/>
      <c r="AI101" s="657"/>
      <c r="AJ101" s="657"/>
      <c r="AK101" s="657"/>
      <c r="AL101" s="657"/>
      <c r="AM101" s="657"/>
      <c r="AN101" s="657"/>
      <c r="AO101" s="657"/>
      <c r="AP101" s="657"/>
      <c r="AQ101" s="657"/>
      <c r="AR101" s="657"/>
      <c r="AS101" s="657"/>
      <c r="AT101" s="657"/>
      <c r="AU101" s="657"/>
      <c r="AV101" s="657"/>
      <c r="AW101" s="657"/>
      <c r="AX101" s="657"/>
      <c r="AY101" s="657"/>
      <c r="AZ101" s="15"/>
      <c r="BA101" s="15"/>
      <c r="BB101" s="15"/>
      <c r="BC101" s="15"/>
      <c r="BD101" s="15"/>
      <c r="BE101" s="16"/>
    </row>
    <row r="102" spans="1:59" ht="15.75" customHeight="1" thickTop="1" x14ac:dyDescent="0.35">
      <c r="A102" s="648" t="s">
        <v>217</v>
      </c>
      <c r="B102" s="649"/>
      <c r="C102" s="649"/>
      <c r="D102" s="649"/>
      <c r="E102" s="649"/>
      <c r="F102" s="649"/>
      <c r="G102" s="649"/>
      <c r="H102" s="649"/>
      <c r="I102" s="649"/>
      <c r="J102" s="649"/>
      <c r="K102" s="649"/>
      <c r="L102" s="649"/>
      <c r="M102" s="649"/>
      <c r="N102" s="649"/>
      <c r="O102" s="649"/>
      <c r="P102" s="649"/>
      <c r="Q102" s="649"/>
      <c r="R102" s="649"/>
      <c r="S102" s="649"/>
      <c r="T102" s="649"/>
      <c r="U102" s="649"/>
      <c r="V102" s="649"/>
      <c r="W102" s="649"/>
      <c r="X102" s="649"/>
      <c r="Y102" s="649"/>
      <c r="Z102" s="649"/>
      <c r="AA102" s="649"/>
      <c r="AB102" s="649"/>
      <c r="AC102" s="649"/>
      <c r="AD102" s="649"/>
      <c r="AE102" s="649"/>
      <c r="AF102" s="649"/>
      <c r="AG102" s="649"/>
      <c r="AH102" s="649"/>
      <c r="AI102" s="649"/>
      <c r="AJ102" s="649"/>
      <c r="AK102" s="649"/>
      <c r="AL102" s="649"/>
      <c r="AM102" s="649"/>
      <c r="AN102" s="649"/>
      <c r="AO102" s="649"/>
      <c r="AP102" s="649"/>
      <c r="AQ102" s="649"/>
      <c r="AR102" s="649"/>
      <c r="AS102" s="649"/>
      <c r="AT102" s="649"/>
      <c r="AU102" s="649"/>
      <c r="AV102" s="649"/>
      <c r="AW102" s="649"/>
      <c r="AX102" s="649"/>
      <c r="AY102" s="649"/>
      <c r="AZ102" s="17"/>
      <c r="BA102" s="17"/>
      <c r="BB102" s="17"/>
      <c r="BC102" s="17"/>
      <c r="BD102" s="17"/>
      <c r="BE102" s="18"/>
    </row>
    <row r="103" spans="1:59" ht="15.75" customHeight="1" x14ac:dyDescent="0.35">
      <c r="A103" s="294"/>
      <c r="B103" s="295"/>
      <c r="C103" s="152" t="s">
        <v>218</v>
      </c>
      <c r="D103" s="163"/>
      <c r="E103" s="147"/>
      <c r="F103" s="147"/>
      <c r="G103" s="147"/>
      <c r="H103" s="174"/>
      <c r="I103" s="148" t="str">
        <f>IF(COUNTIF(I10:I56,"A")=0,"",COUNTIF(I10:I56,"A"))</f>
        <v/>
      </c>
      <c r="J103" s="163"/>
      <c r="K103" s="147"/>
      <c r="L103" s="147"/>
      <c r="M103" s="147"/>
      <c r="N103" s="174"/>
      <c r="O103" s="148" t="str">
        <f>IF(COUNTIF(O10:O56,"A")=0,"",COUNTIF(O10:O56,"A"))</f>
        <v/>
      </c>
      <c r="P103" s="163"/>
      <c r="Q103" s="147"/>
      <c r="R103" s="147"/>
      <c r="S103" s="147"/>
      <c r="T103" s="174"/>
      <c r="U103" s="148" t="str">
        <f>IF(COUNTIF(U10:U56,"A")=0,"",COUNTIF(U10:U56,"A"))</f>
        <v/>
      </c>
      <c r="V103" s="163"/>
      <c r="W103" s="147"/>
      <c r="X103" s="147"/>
      <c r="Y103" s="147"/>
      <c r="Z103" s="174"/>
      <c r="AA103" s="148" t="str">
        <f>IF(COUNTIF(AA10:AA56,"A")=0,"",COUNTIF(AA10:AA56,"A"))</f>
        <v/>
      </c>
      <c r="AB103" s="163"/>
      <c r="AC103" s="147"/>
      <c r="AD103" s="147"/>
      <c r="AE103" s="147"/>
      <c r="AF103" s="174"/>
      <c r="AG103" s="148" t="str">
        <f>IF(COUNTIF(AG10:AG56,"A")=0,"",COUNTIF(AG10:AG56,"A"))</f>
        <v/>
      </c>
      <c r="AH103" s="163"/>
      <c r="AI103" s="147"/>
      <c r="AJ103" s="147"/>
      <c r="AK103" s="147"/>
      <c r="AL103" s="174"/>
      <c r="AM103" s="148" t="str">
        <f>IF(COUNTIF(AM10:AM56,"A")=0,"",COUNTIF(AM10:AM56,"A"))</f>
        <v/>
      </c>
      <c r="AN103" s="163"/>
      <c r="AO103" s="147"/>
      <c r="AP103" s="147"/>
      <c r="AQ103" s="147"/>
      <c r="AR103" s="174"/>
      <c r="AS103" s="148" t="str">
        <f>IF(COUNTIF(AS10:AS56,"A")=0,"",COUNTIF(AS10:AS56,"A"))</f>
        <v/>
      </c>
      <c r="AT103" s="163"/>
      <c r="AU103" s="147"/>
      <c r="AV103" s="147"/>
      <c r="AW103" s="147"/>
      <c r="AX103" s="174"/>
      <c r="AY103" s="148" t="str">
        <f>IF(COUNTIF(AY10:AY56,"A")=0,"",COUNTIF(AY10:AY56,"A"))</f>
        <v/>
      </c>
      <c r="AZ103" s="296"/>
      <c r="BA103" s="147"/>
      <c r="BB103" s="147"/>
      <c r="BC103" s="147"/>
      <c r="BD103" s="174"/>
      <c r="BE103" s="149" t="str">
        <f t="shared" ref="BE103:BE115" si="147">IF(SUM(I103:AY103)=0,"",SUM(I103:AY103))</f>
        <v/>
      </c>
    </row>
    <row r="104" spans="1:59" ht="15.75" customHeight="1" x14ac:dyDescent="0.35">
      <c r="A104" s="297"/>
      <c r="B104" s="295"/>
      <c r="C104" s="152" t="s">
        <v>219</v>
      </c>
      <c r="D104" s="163"/>
      <c r="E104" s="147"/>
      <c r="F104" s="147"/>
      <c r="G104" s="147"/>
      <c r="H104" s="174"/>
      <c r="I104" s="148" t="str">
        <f>IF(COUNTIF(I10:I56,"B")=0,"",COUNTIF(I10:I56,"B"))</f>
        <v/>
      </c>
      <c r="J104" s="163"/>
      <c r="K104" s="147"/>
      <c r="L104" s="147"/>
      <c r="M104" s="147"/>
      <c r="N104" s="174"/>
      <c r="O104" s="148" t="str">
        <f>IF(COUNTIF(O10:O56,"B")=0,"",COUNTIF(O10:O56,"B"))</f>
        <v/>
      </c>
      <c r="P104" s="163"/>
      <c r="Q104" s="147"/>
      <c r="R104" s="147"/>
      <c r="S104" s="147"/>
      <c r="T104" s="174"/>
      <c r="U104" s="148" t="str">
        <f>IF(COUNTIF(U10:U56,"B")=0,"",COUNTIF(U10:U56,"B"))</f>
        <v/>
      </c>
      <c r="V104" s="163"/>
      <c r="W104" s="147"/>
      <c r="X104" s="147"/>
      <c r="Y104" s="147"/>
      <c r="Z104" s="174"/>
      <c r="AA104" s="148" t="str">
        <f>IF(COUNTIF(AA10:AA56,"B")=0,"",COUNTIF(AA10:AA56,"B"))</f>
        <v/>
      </c>
      <c r="AB104" s="163"/>
      <c r="AC104" s="147"/>
      <c r="AD104" s="147"/>
      <c r="AE104" s="147"/>
      <c r="AF104" s="174"/>
      <c r="AG104" s="148" t="str">
        <f>IF(COUNTIF(AG10:AG56,"B")=0,"",COUNTIF(AG10:AG56,"B"))</f>
        <v/>
      </c>
      <c r="AH104" s="163"/>
      <c r="AI104" s="147"/>
      <c r="AJ104" s="147"/>
      <c r="AK104" s="147"/>
      <c r="AL104" s="174"/>
      <c r="AM104" s="148" t="str">
        <f>IF(COUNTIF(AM10:AM56,"B")=0,"",COUNTIF(AM10:AM56,"B"))</f>
        <v/>
      </c>
      <c r="AN104" s="163"/>
      <c r="AO104" s="147"/>
      <c r="AP104" s="147"/>
      <c r="AQ104" s="147"/>
      <c r="AR104" s="174"/>
      <c r="AS104" s="148" t="str">
        <f>IF(COUNTIF(AS10:AS56,"B")=0,"",COUNTIF(AS10:AS56,"B"))</f>
        <v/>
      </c>
      <c r="AT104" s="163"/>
      <c r="AU104" s="147"/>
      <c r="AV104" s="147"/>
      <c r="AW104" s="147"/>
      <c r="AX104" s="174"/>
      <c r="AY104" s="148" t="str">
        <f>IF(COUNTIF(AY10:AY56,"B")=0,"",COUNTIF(AY10:AY56,"B"))</f>
        <v/>
      </c>
      <c r="AZ104" s="296"/>
      <c r="BA104" s="147"/>
      <c r="BB104" s="147"/>
      <c r="BC104" s="147"/>
      <c r="BD104" s="174"/>
      <c r="BE104" s="149" t="str">
        <f t="shared" si="147"/>
        <v/>
      </c>
    </row>
    <row r="105" spans="1:59" ht="15.75" customHeight="1" x14ac:dyDescent="0.35">
      <c r="A105" s="297"/>
      <c r="B105" s="295"/>
      <c r="C105" s="152" t="s">
        <v>220</v>
      </c>
      <c r="D105" s="163"/>
      <c r="E105" s="147"/>
      <c r="F105" s="147"/>
      <c r="G105" s="147"/>
      <c r="H105" s="174"/>
      <c r="I105" s="148" t="str">
        <f>IF(COUNTIF(I10:I56,"ÉÉ")=0,"",COUNTIF(I10:I56,"ÉÉ"))</f>
        <v/>
      </c>
      <c r="J105" s="163"/>
      <c r="K105" s="147"/>
      <c r="L105" s="147"/>
      <c r="M105" s="147"/>
      <c r="N105" s="174"/>
      <c r="O105" s="148">
        <f>IF(COUNTIF(O10:O56,"ÉÉ")=0,"",COUNTIF(O10:O56,"ÉÉ"))</f>
        <v>2</v>
      </c>
      <c r="P105" s="163"/>
      <c r="Q105" s="147"/>
      <c r="R105" s="147"/>
      <c r="S105" s="147"/>
      <c r="T105" s="174"/>
      <c r="U105" s="148">
        <f>IF(COUNTIF(U10:U56,"ÉÉ")=0,"",COUNTIF(U10:U56,"ÉÉ"))</f>
        <v>1</v>
      </c>
      <c r="V105" s="163"/>
      <c r="W105" s="147"/>
      <c r="X105" s="147"/>
      <c r="Y105" s="147"/>
      <c r="Z105" s="174"/>
      <c r="AA105" s="148">
        <f>IF(COUNTIF(AA10:AA56,"ÉÉ")=0,"",COUNTIF(AA10:AA56,"ÉÉ"))</f>
        <v>2</v>
      </c>
      <c r="AB105" s="163"/>
      <c r="AC105" s="147"/>
      <c r="AD105" s="147"/>
      <c r="AE105" s="147"/>
      <c r="AF105" s="174"/>
      <c r="AG105" s="148">
        <f>IF(COUNTIF(AG10:AG56,"ÉÉ")=0,"",COUNTIF(AG10:AG56,"ÉÉ"))</f>
        <v>1</v>
      </c>
      <c r="AH105" s="163"/>
      <c r="AI105" s="147"/>
      <c r="AJ105" s="147"/>
      <c r="AK105" s="147"/>
      <c r="AL105" s="174"/>
      <c r="AM105" s="148" t="str">
        <f>IF(COUNTIF(AM10:AM56,"ÉÉ")=0,"",COUNTIF(AM10:AM56,"ÉÉ"))</f>
        <v/>
      </c>
      <c r="AN105" s="163"/>
      <c r="AO105" s="147"/>
      <c r="AP105" s="147"/>
      <c r="AQ105" s="147"/>
      <c r="AR105" s="174"/>
      <c r="AS105" s="148" t="str">
        <f>IF(COUNTIF(AS10:AS56,"ÉÉ")=0,"",COUNTIF(AS10:AS56,"ÉÉ"))</f>
        <v/>
      </c>
      <c r="AT105" s="163"/>
      <c r="AU105" s="147"/>
      <c r="AV105" s="147"/>
      <c r="AW105" s="147"/>
      <c r="AX105" s="174"/>
      <c r="AY105" s="148">
        <f>IF(COUNTIF(AY10:AY56,"ÉÉ")=0,"",COUNTIF(AY10:AY56,"ÉÉ"))</f>
        <v>1</v>
      </c>
      <c r="AZ105" s="296"/>
      <c r="BA105" s="147"/>
      <c r="BB105" s="147"/>
      <c r="BC105" s="147"/>
      <c r="BD105" s="174"/>
      <c r="BE105" s="149">
        <f t="shared" si="147"/>
        <v>7</v>
      </c>
    </row>
    <row r="106" spans="1:59" ht="15.75" customHeight="1" x14ac:dyDescent="0.35">
      <c r="A106" s="297"/>
      <c r="B106" s="298"/>
      <c r="C106" s="152" t="s">
        <v>221</v>
      </c>
      <c r="D106" s="164"/>
      <c r="E106" s="150"/>
      <c r="F106" s="150"/>
      <c r="G106" s="150"/>
      <c r="H106" s="151"/>
      <c r="I106" s="148" t="str">
        <f>IF(COUNTIF(I10:I56,"ÉÉ(Z)")=0,"",COUNTIF(I10:I56,"ÉÉ(Z)"))</f>
        <v/>
      </c>
      <c r="J106" s="164"/>
      <c r="K106" s="150"/>
      <c r="L106" s="150"/>
      <c r="M106" s="150"/>
      <c r="N106" s="151"/>
      <c r="O106" s="148" t="str">
        <f>IF(COUNTIF(O10:O56,"ÉÉ(Z)")=0,"",COUNTIF(O10:O56,"ÉÉ(Z)"))</f>
        <v/>
      </c>
      <c r="P106" s="164"/>
      <c r="Q106" s="150"/>
      <c r="R106" s="150"/>
      <c r="S106" s="150"/>
      <c r="T106" s="151"/>
      <c r="U106" s="148" t="str">
        <f>IF(COUNTIF(U10:U56,"ÉÉ(Z)")=0,"",COUNTIF(U10:U56,"ÉÉ(Z)"))</f>
        <v/>
      </c>
      <c r="V106" s="164"/>
      <c r="W106" s="150"/>
      <c r="X106" s="150"/>
      <c r="Y106" s="150"/>
      <c r="Z106" s="151"/>
      <c r="AA106" s="148" t="str">
        <f>IF(COUNTIF(AA10:AA56,"ÉÉ(Z)")=0,"",COUNTIF(AA10:AA56,"ÉÉ(Z)"))</f>
        <v/>
      </c>
      <c r="AB106" s="164"/>
      <c r="AC106" s="150"/>
      <c r="AD106" s="150"/>
      <c r="AE106" s="150"/>
      <c r="AF106" s="151"/>
      <c r="AG106" s="148" t="str">
        <f>IF(COUNTIF(AG10:AG56,"ÉÉ(Z)")=0,"",COUNTIF(AG10:AG56,"ÉÉ(Z)"))</f>
        <v/>
      </c>
      <c r="AH106" s="164"/>
      <c r="AI106" s="150"/>
      <c r="AJ106" s="150"/>
      <c r="AK106" s="150"/>
      <c r="AL106" s="151"/>
      <c r="AM106" s="148" t="str">
        <f>IF(COUNTIF(AM10:AM56,"ÉÉ(Z)")=0,"",COUNTIF(AM10:AM56,"ÉÉ(Z)"))</f>
        <v/>
      </c>
      <c r="AN106" s="164"/>
      <c r="AO106" s="150"/>
      <c r="AP106" s="150"/>
      <c r="AQ106" s="150"/>
      <c r="AR106" s="151"/>
      <c r="AS106" s="148" t="str">
        <f>IF(COUNTIF(AS10:AS56,"ÉÉ(Z)")=0,"",COUNTIF(AS10:AS56,"ÉÉ(Z)"))</f>
        <v/>
      </c>
      <c r="AT106" s="164"/>
      <c r="AU106" s="150"/>
      <c r="AV106" s="150"/>
      <c r="AW106" s="150"/>
      <c r="AX106" s="151"/>
      <c r="AY106" s="148" t="str">
        <f>IF(COUNTIF(AY10:AY56,"ÉÉ(Z)")=0,"",COUNTIF(AY10:AY56,"ÉÉ(Z)"))</f>
        <v/>
      </c>
      <c r="AZ106" s="299"/>
      <c r="BA106" s="150"/>
      <c r="BB106" s="150"/>
      <c r="BC106" s="150"/>
      <c r="BD106" s="151"/>
      <c r="BE106" s="149" t="str">
        <f t="shared" si="147"/>
        <v/>
      </c>
    </row>
    <row r="107" spans="1:59" ht="15.75" customHeight="1" x14ac:dyDescent="0.35">
      <c r="A107" s="297"/>
      <c r="B107" s="295"/>
      <c r="C107" s="152" t="s">
        <v>222</v>
      </c>
      <c r="D107" s="163"/>
      <c r="E107" s="147"/>
      <c r="F107" s="147"/>
      <c r="G107" s="147"/>
      <c r="H107" s="174"/>
      <c r="I107" s="148">
        <f>IF(COUNTIF(I10:I56,"GYJ")=0,"",COUNTIF(I10:I56,"GYJ"))</f>
        <v>5</v>
      </c>
      <c r="J107" s="163"/>
      <c r="K107" s="147"/>
      <c r="L107" s="147"/>
      <c r="M107" s="147"/>
      <c r="N107" s="174"/>
      <c r="O107" s="148">
        <f>IF(COUNTIF(O10:O56,"GYJ")=0,"",COUNTIF(O10:O56,"GYJ"))</f>
        <v>3</v>
      </c>
      <c r="P107" s="163"/>
      <c r="Q107" s="147"/>
      <c r="R107" s="147"/>
      <c r="S107" s="147"/>
      <c r="T107" s="174"/>
      <c r="U107" s="148">
        <f>IF(COUNTIF(U10:U56,"GYJ")=0,"",COUNTIF(U10:U56,"GYJ"))</f>
        <v>6</v>
      </c>
      <c r="V107" s="163"/>
      <c r="W107" s="147"/>
      <c r="X107" s="147"/>
      <c r="Y107" s="147"/>
      <c r="Z107" s="174"/>
      <c r="AA107" s="148">
        <f>IF(COUNTIF(AA10:AA56,"GYJ")=0,"",COUNTIF(AA10:AA56,"GYJ"))</f>
        <v>3</v>
      </c>
      <c r="AB107" s="163"/>
      <c r="AC107" s="147"/>
      <c r="AD107" s="147"/>
      <c r="AE107" s="147"/>
      <c r="AF107" s="174"/>
      <c r="AG107" s="148">
        <f>IF(COUNTIF(AG10:AG56,"GYJ")=0,"",COUNTIF(AG10:AG56,"GYJ"))</f>
        <v>1</v>
      </c>
      <c r="AH107" s="163"/>
      <c r="AI107" s="147"/>
      <c r="AJ107" s="147"/>
      <c r="AK107" s="147"/>
      <c r="AL107" s="174"/>
      <c r="AM107" s="148">
        <f>IF(COUNTIF(AM10:AM56,"GYJ")=0,"",COUNTIF(AM10:AM56,"GYJ"))</f>
        <v>2</v>
      </c>
      <c r="AN107" s="163"/>
      <c r="AO107" s="147"/>
      <c r="AP107" s="147"/>
      <c r="AQ107" s="147"/>
      <c r="AR107" s="174"/>
      <c r="AS107" s="148">
        <f>IF(COUNTIF(AS10:AS56,"GYJ")=0,"",COUNTIF(AS10:AS56,"GYJ"))</f>
        <v>1</v>
      </c>
      <c r="AT107" s="163"/>
      <c r="AU107" s="147"/>
      <c r="AV107" s="147"/>
      <c r="AW107" s="147"/>
      <c r="AX107" s="174"/>
      <c r="AY107" s="148" t="str">
        <f>IF(COUNTIF(AY10:AY56,"GYJ")=0,"",COUNTIF(AY10:AY56,"GYJ"))</f>
        <v/>
      </c>
      <c r="AZ107" s="296"/>
      <c r="BA107" s="147"/>
      <c r="BB107" s="147"/>
      <c r="BC107" s="147"/>
      <c r="BD107" s="174"/>
      <c r="BE107" s="149">
        <f t="shared" si="147"/>
        <v>21</v>
      </c>
    </row>
    <row r="108" spans="1:59" ht="15.75" customHeight="1" x14ac:dyDescent="0.35">
      <c r="A108" s="297"/>
      <c r="B108" s="295"/>
      <c r="C108" s="152" t="s">
        <v>223</v>
      </c>
      <c r="D108" s="163"/>
      <c r="E108" s="147"/>
      <c r="F108" s="147"/>
      <c r="G108" s="147"/>
      <c r="H108" s="174"/>
      <c r="I108" s="148" t="str">
        <f>IF(COUNTIF(I10:I56,"GYJ(Z)")=0,"",COUNTIF(I10:I56,"GYJ(Z)"))</f>
        <v/>
      </c>
      <c r="J108" s="163"/>
      <c r="K108" s="147"/>
      <c r="L108" s="147"/>
      <c r="M108" s="147"/>
      <c r="N108" s="174"/>
      <c r="O108" s="148" t="str">
        <f>IF(COUNTIF(O10:O56,"GYJ(Z)")=0,"",COUNTIF(O10:O56,"GYJ(Z)"))</f>
        <v/>
      </c>
      <c r="P108" s="163"/>
      <c r="Q108" s="147"/>
      <c r="R108" s="147"/>
      <c r="S108" s="147"/>
      <c r="T108" s="174"/>
      <c r="U108" s="148" t="str">
        <f>IF(COUNTIF(U10:U56,"GYJ(Z)")=0,"",COUNTIF(U10:U56,"GYJ(Z)"))</f>
        <v/>
      </c>
      <c r="V108" s="163"/>
      <c r="W108" s="147"/>
      <c r="X108" s="147"/>
      <c r="Y108" s="147"/>
      <c r="Z108" s="174"/>
      <c r="AA108" s="148" t="str">
        <f>IF(COUNTIF(AA10:AA56,"GYJ(Z)")=0,"",COUNTIF(AA10:AA56,"GYJ(Z)"))</f>
        <v/>
      </c>
      <c r="AB108" s="163"/>
      <c r="AC108" s="147"/>
      <c r="AD108" s="147"/>
      <c r="AE108" s="147"/>
      <c r="AF108" s="174"/>
      <c r="AG108" s="148" t="str">
        <f>IF(COUNTIF(AG10:AG56,"GYJ(Z)")=0,"",COUNTIF(AG10:AG56,"GYJ(Z)"))</f>
        <v/>
      </c>
      <c r="AH108" s="163"/>
      <c r="AI108" s="147"/>
      <c r="AJ108" s="147"/>
      <c r="AK108" s="147"/>
      <c r="AL108" s="174"/>
      <c r="AM108" s="148" t="str">
        <f>IF(COUNTIF(AM10:AM56,"GYJ(Z)")=0,"",COUNTIF(AM10:AM56,"GYJ(Z)"))</f>
        <v/>
      </c>
      <c r="AN108" s="163"/>
      <c r="AO108" s="147"/>
      <c r="AP108" s="147"/>
      <c r="AQ108" s="147"/>
      <c r="AR108" s="174"/>
      <c r="AS108" s="148" t="str">
        <f>IF(COUNTIF(AS10:AS56,"GYJ(Z)")=0,"",COUNTIF(AS10:AS56,"GYJ(Z)"))</f>
        <v/>
      </c>
      <c r="AT108" s="163"/>
      <c r="AU108" s="147"/>
      <c r="AV108" s="147"/>
      <c r="AW108" s="147"/>
      <c r="AX108" s="174"/>
      <c r="AY108" s="148" t="str">
        <f>IF(COUNTIF(AY10:AY56,"GYJ(Z)")=0,"",COUNTIF(AY10:AY56,"GYJ(Z)"))</f>
        <v/>
      </c>
      <c r="AZ108" s="296"/>
      <c r="BA108" s="147"/>
      <c r="BB108" s="147"/>
      <c r="BC108" s="147"/>
      <c r="BD108" s="174"/>
      <c r="BE108" s="149" t="str">
        <f t="shared" si="147"/>
        <v/>
      </c>
    </row>
    <row r="109" spans="1:59" ht="15.75" customHeight="1" x14ac:dyDescent="0.35">
      <c r="A109" s="297"/>
      <c r="B109" s="295"/>
      <c r="C109" s="152" t="s">
        <v>224</v>
      </c>
      <c r="D109" s="163"/>
      <c r="E109" s="147"/>
      <c r="F109" s="147"/>
      <c r="G109" s="147"/>
      <c r="H109" s="174"/>
      <c r="I109" s="148" t="str">
        <f>IF(COUNTIF(I10:I56,"K")=0,"",COUNTIF(I10:I56,"K"))</f>
        <v/>
      </c>
      <c r="J109" s="163"/>
      <c r="K109" s="147"/>
      <c r="L109" s="147"/>
      <c r="M109" s="147"/>
      <c r="N109" s="174"/>
      <c r="O109" s="148" t="str">
        <f>IF(COUNTIF(O10:O56,"K")=0,"",COUNTIF(O10:O56,"K"))</f>
        <v/>
      </c>
      <c r="P109" s="163"/>
      <c r="Q109" s="147"/>
      <c r="R109" s="147"/>
      <c r="S109" s="147"/>
      <c r="T109" s="174"/>
      <c r="U109" s="148">
        <f>IF(COUNTIF(U10:U56,"K")=0,"",COUNTIF(U10:U56,"K"))</f>
        <v>1</v>
      </c>
      <c r="V109" s="163"/>
      <c r="W109" s="147"/>
      <c r="X109" s="147"/>
      <c r="Y109" s="147"/>
      <c r="Z109" s="174"/>
      <c r="AA109" s="148">
        <f>IF(COUNTIF(AA10:AA56,"K")=0,"",COUNTIF(AA10:AA56,"K"))</f>
        <v>2</v>
      </c>
      <c r="AB109" s="163"/>
      <c r="AC109" s="147"/>
      <c r="AD109" s="147"/>
      <c r="AE109" s="147"/>
      <c r="AF109" s="174"/>
      <c r="AG109" s="148" t="str">
        <f>IF(COUNTIF(AG10:AG56,"K")=0,"",COUNTIF(AG10:AG56,"K"))</f>
        <v/>
      </c>
      <c r="AH109" s="163"/>
      <c r="AI109" s="147"/>
      <c r="AJ109" s="147"/>
      <c r="AK109" s="147"/>
      <c r="AL109" s="174"/>
      <c r="AM109" s="148" t="str">
        <f>IF(COUNTIF(AM10:AM56,"K")=0,"",COUNTIF(AM10:AM56,"K"))</f>
        <v/>
      </c>
      <c r="AN109" s="163"/>
      <c r="AO109" s="147"/>
      <c r="AP109" s="147"/>
      <c r="AQ109" s="147"/>
      <c r="AR109" s="174"/>
      <c r="AS109" s="148" t="str">
        <f>IF(COUNTIF(AS10:AS56,"K")=0,"",COUNTIF(AS10:AS56,"K"))</f>
        <v/>
      </c>
      <c r="AT109" s="163"/>
      <c r="AU109" s="147"/>
      <c r="AV109" s="147"/>
      <c r="AW109" s="147"/>
      <c r="AX109" s="174"/>
      <c r="AY109" s="148" t="str">
        <f>IF(COUNTIF(AY10:AY56,"K")=0,"",COUNTIF(AY10:AY56,"K"))</f>
        <v/>
      </c>
      <c r="AZ109" s="296"/>
      <c r="BA109" s="147"/>
      <c r="BB109" s="147"/>
      <c r="BC109" s="147"/>
      <c r="BD109" s="174"/>
      <c r="BE109" s="149">
        <f t="shared" si="147"/>
        <v>3</v>
      </c>
    </row>
    <row r="110" spans="1:59" ht="15.75" customHeight="1" x14ac:dyDescent="0.35">
      <c r="A110" s="297"/>
      <c r="B110" s="295"/>
      <c r="C110" s="152" t="s">
        <v>225</v>
      </c>
      <c r="D110" s="163"/>
      <c r="E110" s="147"/>
      <c r="F110" s="147"/>
      <c r="G110" s="147"/>
      <c r="H110" s="174"/>
      <c r="I110" s="148" t="str">
        <f>IF(COUNTIF(I10:I56,"K(Z)")=0,"",COUNTIF(I10:I56,"K(Z)"))</f>
        <v/>
      </c>
      <c r="J110" s="163"/>
      <c r="K110" s="147"/>
      <c r="L110" s="147"/>
      <c r="M110" s="147"/>
      <c r="N110" s="174"/>
      <c r="O110" s="148" t="str">
        <f>IF(COUNTIF(O10:O56,"K(Z)")=0,"",COUNTIF(O10:O56,"K(Z)"))</f>
        <v/>
      </c>
      <c r="P110" s="163"/>
      <c r="Q110" s="147"/>
      <c r="R110" s="147"/>
      <c r="S110" s="147"/>
      <c r="T110" s="174"/>
      <c r="U110" s="148" t="str">
        <f>IF(COUNTIF(U10:U56,"K(Z)")=0,"",COUNTIF(U10:U56,"K(Z)"))</f>
        <v/>
      </c>
      <c r="V110" s="163"/>
      <c r="W110" s="147"/>
      <c r="X110" s="147"/>
      <c r="Y110" s="147"/>
      <c r="Z110" s="174"/>
      <c r="AA110" s="148">
        <f>IF(COUNTIF(AA10:AA56,"K(Z)")=0,"",COUNTIF(AA10:AA56,"K(Z)"))</f>
        <v>2</v>
      </c>
      <c r="AB110" s="163"/>
      <c r="AC110" s="147"/>
      <c r="AD110" s="147"/>
      <c r="AE110" s="147"/>
      <c r="AF110" s="174"/>
      <c r="AG110" s="148" t="str">
        <f>IF(COUNTIF(AG10:AG56,"K(Z)")=0,"",COUNTIF(AG10:AG56,"K(Z)"))</f>
        <v/>
      </c>
      <c r="AH110" s="163"/>
      <c r="AI110" s="147"/>
      <c r="AJ110" s="147"/>
      <c r="AK110" s="147"/>
      <c r="AL110" s="174"/>
      <c r="AM110" s="148" t="str">
        <f>IF(COUNTIF(AM10:AM56,"K(Z)")=0,"",COUNTIF(AM10:AM56,"K(Z)"))</f>
        <v/>
      </c>
      <c r="AN110" s="163"/>
      <c r="AO110" s="147"/>
      <c r="AP110" s="147"/>
      <c r="AQ110" s="147"/>
      <c r="AR110" s="174"/>
      <c r="AS110" s="148" t="str">
        <f>IF(COUNTIF(AS10:AS56,"K(Z)")=0,"",COUNTIF(AS10:AS56,"K(Z)"))</f>
        <v/>
      </c>
      <c r="AT110" s="163"/>
      <c r="AU110" s="147"/>
      <c r="AV110" s="147"/>
      <c r="AW110" s="147"/>
      <c r="AX110" s="174"/>
      <c r="AY110" s="148" t="str">
        <f>IF(COUNTIF(AY10:AY56,"K(Z)")=0,"",COUNTIF(AY10:AY56,"K(Z)"))</f>
        <v/>
      </c>
      <c r="AZ110" s="296"/>
      <c r="BA110" s="147"/>
      <c r="BB110" s="147"/>
      <c r="BC110" s="147"/>
      <c r="BD110" s="174"/>
      <c r="BE110" s="149">
        <f t="shared" si="147"/>
        <v>2</v>
      </c>
    </row>
    <row r="111" spans="1:59" ht="15.75" customHeight="1" x14ac:dyDescent="0.35">
      <c r="A111" s="297"/>
      <c r="B111" s="295"/>
      <c r="C111" s="152" t="s">
        <v>226</v>
      </c>
      <c r="D111" s="163"/>
      <c r="E111" s="147"/>
      <c r="F111" s="147"/>
      <c r="G111" s="147"/>
      <c r="H111" s="174"/>
      <c r="I111" s="148" t="str">
        <f>IF(COUNTIF(I10:I56,"AV")=0,"",COUNTIF(I10:I56,"AV"))</f>
        <v/>
      </c>
      <c r="J111" s="163"/>
      <c r="K111" s="147"/>
      <c r="L111" s="147"/>
      <c r="M111" s="147"/>
      <c r="N111" s="174"/>
      <c r="O111" s="148" t="str">
        <f>IF(COUNTIF(O10:O56,"AV")=0,"",COUNTIF(O10:O56,"AV"))</f>
        <v/>
      </c>
      <c r="P111" s="163"/>
      <c r="Q111" s="147"/>
      <c r="R111" s="147"/>
      <c r="S111" s="147"/>
      <c r="T111" s="174"/>
      <c r="U111" s="148" t="str">
        <f>IF(COUNTIF(U10:U56,"AV")=0,"",COUNTIF(U10:U56,"AV"))</f>
        <v/>
      </c>
      <c r="V111" s="163"/>
      <c r="W111" s="147"/>
      <c r="X111" s="147"/>
      <c r="Y111" s="147"/>
      <c r="Z111" s="174"/>
      <c r="AA111" s="148" t="str">
        <f>IF(COUNTIF(AA10:AA56,"AV")=0,"",COUNTIF(AA10:AA56,"AV"))</f>
        <v/>
      </c>
      <c r="AB111" s="163"/>
      <c r="AC111" s="147"/>
      <c r="AD111" s="147"/>
      <c r="AE111" s="147"/>
      <c r="AF111" s="174"/>
      <c r="AG111" s="148" t="str">
        <f>IF(COUNTIF(AG10:AG56,"AV")=0,"",COUNTIF(AG10:AG56,"AV"))</f>
        <v/>
      </c>
      <c r="AH111" s="163"/>
      <c r="AI111" s="147"/>
      <c r="AJ111" s="147"/>
      <c r="AK111" s="147"/>
      <c r="AL111" s="174"/>
      <c r="AM111" s="148" t="str">
        <f>IF(COUNTIF(AM10:AM56,"AV")=0,"",COUNTIF(AM10:AM56,"AV"))</f>
        <v/>
      </c>
      <c r="AN111" s="163"/>
      <c r="AO111" s="147"/>
      <c r="AP111" s="147"/>
      <c r="AQ111" s="147"/>
      <c r="AR111" s="174"/>
      <c r="AS111" s="148" t="str">
        <f>IF(COUNTIF(AS10:AS56,"AV")=0,"",COUNTIF(AS10:AS56,"AV"))</f>
        <v/>
      </c>
      <c r="AT111" s="163"/>
      <c r="AU111" s="147"/>
      <c r="AV111" s="147"/>
      <c r="AW111" s="147"/>
      <c r="AX111" s="174"/>
      <c r="AY111" s="148" t="str">
        <f>IF(COUNTIF(AY10:AY56,"AV")=0,"",COUNTIF(AY10:AY56,"AV"))</f>
        <v/>
      </c>
      <c r="AZ111" s="296"/>
      <c r="BA111" s="147"/>
      <c r="BB111" s="147"/>
      <c r="BC111" s="147"/>
      <c r="BD111" s="174"/>
      <c r="BE111" s="149" t="str">
        <f t="shared" si="147"/>
        <v/>
      </c>
    </row>
    <row r="112" spans="1:59" ht="15.75" customHeight="1" x14ac:dyDescent="0.35">
      <c r="A112" s="297"/>
      <c r="B112" s="295"/>
      <c r="C112" s="152" t="s">
        <v>227</v>
      </c>
      <c r="D112" s="163"/>
      <c r="E112" s="147"/>
      <c r="F112" s="147"/>
      <c r="G112" s="147"/>
      <c r="H112" s="174"/>
      <c r="I112" s="148" t="str">
        <f>IF(COUNTIF(I10:I56,"KV")=0,"",COUNTIF(I10:I56,"KV"))</f>
        <v/>
      </c>
      <c r="J112" s="163"/>
      <c r="K112" s="147"/>
      <c r="L112" s="147"/>
      <c r="M112" s="147"/>
      <c r="N112" s="174"/>
      <c r="O112" s="148" t="str">
        <f>IF(COUNTIF(O10:O56,"KV")=0,"",COUNTIF(O10:O56,"KV"))</f>
        <v/>
      </c>
      <c r="P112" s="163"/>
      <c r="Q112" s="147"/>
      <c r="R112" s="147"/>
      <c r="S112" s="147"/>
      <c r="T112" s="174"/>
      <c r="U112" s="148" t="str">
        <f>IF(COUNTIF(U10:U56,"KV")=0,"",COUNTIF(U10:U56,"KV"))</f>
        <v/>
      </c>
      <c r="V112" s="163"/>
      <c r="W112" s="147"/>
      <c r="X112" s="147"/>
      <c r="Y112" s="147"/>
      <c r="Z112" s="174"/>
      <c r="AA112" s="148" t="str">
        <f>IF(COUNTIF(AA10:AA56,"KV")=0,"",COUNTIF(AA10:AA56,"KV"))</f>
        <v/>
      </c>
      <c r="AB112" s="163"/>
      <c r="AC112" s="147"/>
      <c r="AD112" s="147"/>
      <c r="AE112" s="147"/>
      <c r="AF112" s="174"/>
      <c r="AG112" s="148" t="str">
        <f>IF(COUNTIF(AG10:AG56,"KV")=0,"",COUNTIF(AG10:AG56,"KV"))</f>
        <v/>
      </c>
      <c r="AH112" s="163"/>
      <c r="AI112" s="147"/>
      <c r="AJ112" s="147"/>
      <c r="AK112" s="147"/>
      <c r="AL112" s="174"/>
      <c r="AM112" s="148" t="str">
        <f>IF(COUNTIF(AM10:AM56,"KV")=0,"",COUNTIF(AM10:AM56,"KV"))</f>
        <v/>
      </c>
      <c r="AN112" s="163"/>
      <c r="AO112" s="147"/>
      <c r="AP112" s="147"/>
      <c r="AQ112" s="147"/>
      <c r="AR112" s="174"/>
      <c r="AS112" s="148" t="str">
        <f>IF(COUNTIF(AS10:AS56,"KV")=0,"",COUNTIF(AS10:AS56,"KV"))</f>
        <v/>
      </c>
      <c r="AT112" s="163"/>
      <c r="AU112" s="147"/>
      <c r="AV112" s="147"/>
      <c r="AW112" s="147"/>
      <c r="AX112" s="174"/>
      <c r="AY112" s="148" t="str">
        <f>IF(COUNTIF(AY10:AY56,"KV")=0,"",COUNTIF(AY10:AY56,"KV"))</f>
        <v/>
      </c>
      <c r="AZ112" s="296"/>
      <c r="BA112" s="147"/>
      <c r="BB112" s="147"/>
      <c r="BC112" s="147"/>
      <c r="BD112" s="174"/>
      <c r="BE112" s="149" t="str">
        <f t="shared" si="147"/>
        <v/>
      </c>
    </row>
    <row r="113" spans="1:57" ht="15.75" customHeight="1" x14ac:dyDescent="0.35">
      <c r="A113" s="135"/>
      <c r="B113" s="300"/>
      <c r="C113" s="301" t="s">
        <v>228</v>
      </c>
      <c r="D113" s="165"/>
      <c r="E113" s="166"/>
      <c r="F113" s="166"/>
      <c r="G113" s="166"/>
      <c r="H113" s="153"/>
      <c r="I113" s="148" t="str">
        <f>IF(COUNTIF(I10:I56,"SZG")=0,"",COUNTIF(I10:I56,"SZG"))</f>
        <v/>
      </c>
      <c r="J113" s="165"/>
      <c r="K113" s="166"/>
      <c r="L113" s="166"/>
      <c r="M113" s="166"/>
      <c r="N113" s="153"/>
      <c r="O113" s="148" t="str">
        <f>IF(COUNTIF(O10:O56,"SZG")=0,"",COUNTIF(O10:O56,"SZG"))</f>
        <v/>
      </c>
      <c r="P113" s="165"/>
      <c r="Q113" s="166"/>
      <c r="R113" s="166"/>
      <c r="S113" s="166"/>
      <c r="T113" s="153"/>
      <c r="U113" s="148" t="str">
        <f>IF(COUNTIF(U10:U56,"SZG")=0,"",COUNTIF(U10:U56,"SZG"))</f>
        <v/>
      </c>
      <c r="V113" s="165"/>
      <c r="W113" s="166"/>
      <c r="X113" s="166"/>
      <c r="Y113" s="166"/>
      <c r="Z113" s="153"/>
      <c r="AA113" s="148" t="str">
        <f>IF(COUNTIF(AA10:AA56,"SZG")=0,"",COUNTIF(AA10:AA56,"SZG"))</f>
        <v/>
      </c>
      <c r="AB113" s="165"/>
      <c r="AC113" s="166"/>
      <c r="AD113" s="166"/>
      <c r="AE113" s="166"/>
      <c r="AF113" s="153"/>
      <c r="AG113" s="148" t="str">
        <f>IF(COUNTIF(AG10:AG56,"SZG")=0,"",COUNTIF(AG10:AG56,"SZG"))</f>
        <v/>
      </c>
      <c r="AH113" s="165"/>
      <c r="AI113" s="166"/>
      <c r="AJ113" s="166"/>
      <c r="AK113" s="166"/>
      <c r="AL113" s="153"/>
      <c r="AM113" s="148" t="str">
        <f>IF(COUNTIF(AM10:AM56,"SZG")=0,"",COUNTIF(AM10:AM56,"SZG"))</f>
        <v/>
      </c>
      <c r="AN113" s="165"/>
      <c r="AO113" s="166"/>
      <c r="AP113" s="166"/>
      <c r="AQ113" s="166"/>
      <c r="AR113" s="153"/>
      <c r="AS113" s="148" t="str">
        <f>IF(COUNTIF(AS10:AS56,"SZG")=0,"",COUNTIF(AS10:AS56,"SZG"))</f>
        <v/>
      </c>
      <c r="AT113" s="165"/>
      <c r="AU113" s="166"/>
      <c r="AV113" s="166"/>
      <c r="AW113" s="166"/>
      <c r="AX113" s="153"/>
      <c r="AY113" s="148" t="str">
        <f>IF(COUNTIF(AY10:AY56,"SZG")=0,"",COUNTIF(AY10:AY56,"SZG"))</f>
        <v/>
      </c>
      <c r="AZ113" s="296"/>
      <c r="BA113" s="147"/>
      <c r="BB113" s="147"/>
      <c r="BC113" s="147"/>
      <c r="BD113" s="174"/>
      <c r="BE113" s="149" t="str">
        <f t="shared" si="147"/>
        <v/>
      </c>
    </row>
    <row r="114" spans="1:57" ht="15.75" customHeight="1" x14ac:dyDescent="0.35">
      <c r="A114" s="135"/>
      <c r="B114" s="300"/>
      <c r="C114" s="301" t="s">
        <v>229</v>
      </c>
      <c r="D114" s="165"/>
      <c r="E114" s="166"/>
      <c r="F114" s="166"/>
      <c r="G114" s="166"/>
      <c r="H114" s="153"/>
      <c r="I114" s="148" t="str">
        <f>IF(COUNTIF(I10:I56,"ZV")=0,"",COUNTIF(I10:I56,"ZV"))</f>
        <v/>
      </c>
      <c r="J114" s="165"/>
      <c r="K114" s="166"/>
      <c r="L114" s="166"/>
      <c r="M114" s="166"/>
      <c r="N114" s="153"/>
      <c r="O114" s="148" t="str">
        <f>IF(COUNTIF(O10:O56,"ZV")=0,"",COUNTIF(O10:O56,"ZV"))</f>
        <v/>
      </c>
      <c r="P114" s="165"/>
      <c r="Q114" s="166"/>
      <c r="R114" s="166"/>
      <c r="S114" s="166"/>
      <c r="T114" s="153"/>
      <c r="U114" s="148" t="str">
        <f>IF(COUNTIF(U10:U56,"ZV")=0,"",COUNTIF(U10:U56,"ZV"))</f>
        <v/>
      </c>
      <c r="V114" s="165"/>
      <c r="W114" s="166"/>
      <c r="X114" s="166"/>
      <c r="Y114" s="166"/>
      <c r="Z114" s="153"/>
      <c r="AA114" s="148" t="str">
        <f>IF(COUNTIF(AA10:AA56,"ZV")=0,"",COUNTIF(AA10:AA56,"ZV"))</f>
        <v/>
      </c>
      <c r="AB114" s="165"/>
      <c r="AC114" s="166"/>
      <c r="AD114" s="166"/>
      <c r="AE114" s="166"/>
      <c r="AF114" s="153"/>
      <c r="AG114" s="148" t="str">
        <f>IF(COUNTIF(AG10:AG56,"ZV")=0,"",COUNTIF(AG10:AG56,"ZV"))</f>
        <v/>
      </c>
      <c r="AH114" s="165"/>
      <c r="AI114" s="166"/>
      <c r="AJ114" s="166"/>
      <c r="AK114" s="166"/>
      <c r="AL114" s="153"/>
      <c r="AM114" s="148" t="str">
        <f>IF(COUNTIF(AM10:AM56,"ZV")=0,"",COUNTIF(AM10:AM56,"ZV"))</f>
        <v/>
      </c>
      <c r="AN114" s="165"/>
      <c r="AO114" s="166"/>
      <c r="AP114" s="166"/>
      <c r="AQ114" s="166"/>
      <c r="AR114" s="153"/>
      <c r="AS114" s="148" t="str">
        <f>IF(COUNTIF(AS10:AS56,"ZV")=0,"",COUNTIF(AS10:AS56,"ZV"))</f>
        <v/>
      </c>
      <c r="AT114" s="165"/>
      <c r="AU114" s="166"/>
      <c r="AV114" s="166"/>
      <c r="AW114" s="166"/>
      <c r="AX114" s="153"/>
      <c r="AY114" s="148" t="str">
        <f>IF(COUNTIF(AY10:AY56,"ZV")=0,"",COUNTIF(AY10:AY56,"ZV"))</f>
        <v/>
      </c>
      <c r="AZ114" s="296"/>
      <c r="BA114" s="147"/>
      <c r="BB114" s="147"/>
      <c r="BC114" s="147"/>
      <c r="BD114" s="174"/>
      <c r="BE114" s="149" t="str">
        <f t="shared" si="147"/>
        <v/>
      </c>
    </row>
    <row r="115" spans="1:57" ht="15.75" customHeight="1" thickBot="1" x14ac:dyDescent="0.4">
      <c r="A115" s="302"/>
      <c r="B115" s="303"/>
      <c r="C115" s="304" t="s">
        <v>230</v>
      </c>
      <c r="D115" s="305"/>
      <c r="E115" s="306"/>
      <c r="F115" s="306"/>
      <c r="G115" s="306"/>
      <c r="H115" s="307"/>
      <c r="I115" s="308">
        <f>IF(SUM(I103:I114)=0,"",SUM(I103:I114))</f>
        <v>5</v>
      </c>
      <c r="J115" s="305"/>
      <c r="K115" s="306"/>
      <c r="L115" s="306"/>
      <c r="M115" s="306"/>
      <c r="N115" s="307"/>
      <c r="O115" s="308">
        <f>IF(SUM(O103:O114)=0,"",SUM(O103:O114))</f>
        <v>5</v>
      </c>
      <c r="P115" s="305"/>
      <c r="Q115" s="306"/>
      <c r="R115" s="306"/>
      <c r="S115" s="306"/>
      <c r="T115" s="307"/>
      <c r="U115" s="308">
        <f>IF(SUM(U103:U114)=0,"",SUM(U103:U114))</f>
        <v>8</v>
      </c>
      <c r="V115" s="305"/>
      <c r="W115" s="306"/>
      <c r="X115" s="306"/>
      <c r="Y115" s="306"/>
      <c r="Z115" s="307"/>
      <c r="AA115" s="308">
        <f>IF(SUM(AA103:AA114)=0,"",SUM(AA103:AA114))</f>
        <v>9</v>
      </c>
      <c r="AB115" s="305"/>
      <c r="AC115" s="306"/>
      <c r="AD115" s="306"/>
      <c r="AE115" s="306"/>
      <c r="AF115" s="307"/>
      <c r="AG115" s="308">
        <f>IF(SUM(AG103:AG114)=0,"",SUM(AG103:AG114))</f>
        <v>2</v>
      </c>
      <c r="AH115" s="305"/>
      <c r="AI115" s="306"/>
      <c r="AJ115" s="306"/>
      <c r="AK115" s="306"/>
      <c r="AL115" s="307"/>
      <c r="AM115" s="308">
        <f>IF(SUM(AM103:AM114)=0,"",SUM(AM103:AM114))</f>
        <v>2</v>
      </c>
      <c r="AN115" s="305"/>
      <c r="AO115" s="306"/>
      <c r="AP115" s="306"/>
      <c r="AQ115" s="306"/>
      <c r="AR115" s="307"/>
      <c r="AS115" s="308">
        <f>IF(SUM(AS103:AS114)=0,"",SUM(AS103:AS114))</f>
        <v>1</v>
      </c>
      <c r="AT115" s="305"/>
      <c r="AU115" s="306"/>
      <c r="AV115" s="306"/>
      <c r="AW115" s="306"/>
      <c r="AX115" s="307"/>
      <c r="AY115" s="308">
        <f>IF(SUM(AY103:AY114)=0,"",SUM(AY103:AY114))</f>
        <v>1</v>
      </c>
      <c r="AZ115" s="309"/>
      <c r="BA115" s="306"/>
      <c r="BB115" s="306"/>
      <c r="BC115" s="306"/>
      <c r="BD115" s="307"/>
      <c r="BE115" s="310">
        <f t="shared" si="147"/>
        <v>33</v>
      </c>
    </row>
    <row r="116" spans="1:57" ht="15.75" customHeight="1" thickTop="1" x14ac:dyDescent="0.35">
      <c r="B116" s="8"/>
      <c r="C116" s="8"/>
    </row>
    <row r="117" spans="1:57" ht="15.75" customHeight="1" x14ac:dyDescent="0.35">
      <c r="B117" s="8"/>
      <c r="C117" s="8"/>
    </row>
    <row r="118" spans="1:57" ht="15.75" customHeight="1" x14ac:dyDescent="0.35">
      <c r="B118" s="8"/>
      <c r="C118" s="8"/>
    </row>
    <row r="119" spans="1:57" ht="15.75" customHeight="1" x14ac:dyDescent="0.35">
      <c r="B119" s="8"/>
      <c r="C119" s="8"/>
    </row>
    <row r="120" spans="1:57" ht="15.75" customHeight="1" x14ac:dyDescent="0.35">
      <c r="B120" s="8"/>
      <c r="C120" s="8"/>
    </row>
    <row r="121" spans="1:57" ht="15.75" customHeight="1" x14ac:dyDescent="0.35">
      <c r="B121" s="8"/>
      <c r="C121" s="8"/>
    </row>
    <row r="122" spans="1:57" ht="15.75" customHeight="1" x14ac:dyDescent="0.35">
      <c r="B122" s="8"/>
      <c r="C122" s="8"/>
    </row>
    <row r="123" spans="1:57" ht="15.75" customHeight="1" x14ac:dyDescent="0.35">
      <c r="B123" s="8"/>
      <c r="C123" s="8"/>
    </row>
    <row r="124" spans="1:57" ht="15.75" customHeight="1" x14ac:dyDescent="0.35">
      <c r="B124" s="8"/>
      <c r="C124" s="8"/>
    </row>
    <row r="125" spans="1:57" ht="15.75" customHeight="1" x14ac:dyDescent="0.35">
      <c r="B125" s="8"/>
      <c r="C125" s="8"/>
    </row>
    <row r="126" spans="1:57" ht="15.75" customHeight="1" x14ac:dyDescent="0.35">
      <c r="B126" s="8"/>
      <c r="C126" s="8"/>
    </row>
    <row r="127" spans="1:57" ht="15.75" customHeight="1" x14ac:dyDescent="0.35">
      <c r="B127" s="8"/>
      <c r="C127" s="8"/>
    </row>
    <row r="128" spans="1:57" ht="15.75" customHeight="1" x14ac:dyDescent="0.35">
      <c r="B128" s="8"/>
      <c r="C128" s="8"/>
    </row>
    <row r="129" spans="2:3" ht="15.75" customHeight="1" x14ac:dyDescent="0.35">
      <c r="B129" s="8"/>
      <c r="C129" s="8"/>
    </row>
    <row r="130" spans="2:3" ht="15.75" customHeight="1" x14ac:dyDescent="0.35">
      <c r="B130" s="8"/>
      <c r="C130" s="8"/>
    </row>
    <row r="131" spans="2:3" ht="15.75" customHeight="1" x14ac:dyDescent="0.35">
      <c r="B131" s="8"/>
      <c r="C131" s="8"/>
    </row>
    <row r="132" spans="2:3" ht="15.75" customHeight="1" x14ac:dyDescent="0.35">
      <c r="B132" s="8"/>
      <c r="C132" s="8"/>
    </row>
    <row r="133" spans="2:3" ht="15.75" customHeight="1" x14ac:dyDescent="0.35">
      <c r="B133" s="8"/>
      <c r="C133" s="8"/>
    </row>
    <row r="134" spans="2:3" ht="15.75" customHeight="1" x14ac:dyDescent="0.35">
      <c r="B134" s="8"/>
      <c r="C134" s="8"/>
    </row>
    <row r="135" spans="2:3" ht="15.75" customHeight="1" x14ac:dyDescent="0.35">
      <c r="B135" s="8"/>
      <c r="C135" s="8"/>
    </row>
    <row r="136" spans="2:3" ht="15.75" customHeight="1" x14ac:dyDescent="0.35">
      <c r="B136" s="8"/>
      <c r="C136" s="8"/>
    </row>
    <row r="137" spans="2:3" ht="15.75" customHeight="1" x14ac:dyDescent="0.35">
      <c r="B137" s="8"/>
      <c r="C137" s="8"/>
    </row>
    <row r="138" spans="2:3" ht="15.75" customHeight="1" x14ac:dyDescent="0.35">
      <c r="B138" s="8"/>
      <c r="C138" s="8"/>
    </row>
    <row r="139" spans="2:3" ht="15.75" customHeight="1" x14ac:dyDescent="0.35">
      <c r="B139" s="8"/>
      <c r="C139" s="8"/>
    </row>
    <row r="140" spans="2:3" ht="15.75" customHeight="1" x14ac:dyDescent="0.35">
      <c r="B140" s="8"/>
      <c r="C140" s="8"/>
    </row>
    <row r="141" spans="2:3" ht="15.75" customHeight="1" x14ac:dyDescent="0.35">
      <c r="B141" s="8"/>
      <c r="C141" s="8"/>
    </row>
    <row r="142" spans="2:3" ht="15.75" customHeight="1" x14ac:dyDescent="0.35">
      <c r="B142" s="8"/>
      <c r="C142" s="8"/>
    </row>
    <row r="143" spans="2:3" ht="15.75" customHeight="1" x14ac:dyDescent="0.35">
      <c r="B143" s="8"/>
      <c r="C143" s="8"/>
    </row>
    <row r="144" spans="2:3" ht="15.75" customHeight="1" x14ac:dyDescent="0.35">
      <c r="B144" s="8"/>
      <c r="C144" s="8"/>
    </row>
    <row r="145" spans="2:3" ht="15.75" customHeight="1" x14ac:dyDescent="0.35">
      <c r="B145" s="8"/>
      <c r="C145" s="8"/>
    </row>
    <row r="146" spans="2:3" ht="15.75" customHeight="1" x14ac:dyDescent="0.35">
      <c r="B146" s="8"/>
      <c r="C146" s="8"/>
    </row>
    <row r="147" spans="2:3" ht="15.75" customHeight="1" x14ac:dyDescent="0.35">
      <c r="B147" s="8"/>
      <c r="C147" s="8"/>
    </row>
    <row r="148" spans="2:3" ht="15.75" customHeight="1" x14ac:dyDescent="0.35">
      <c r="B148" s="8"/>
      <c r="C148" s="8"/>
    </row>
    <row r="149" spans="2:3" ht="15.75" customHeight="1" x14ac:dyDescent="0.35">
      <c r="B149" s="8"/>
      <c r="C149" s="8"/>
    </row>
    <row r="150" spans="2:3" ht="15.75" customHeight="1" x14ac:dyDescent="0.35">
      <c r="B150" s="8"/>
      <c r="C150" s="8"/>
    </row>
    <row r="151" spans="2:3" ht="15.75" customHeight="1" x14ac:dyDescent="0.35">
      <c r="B151" s="8"/>
      <c r="C151" s="8"/>
    </row>
    <row r="152" spans="2:3" ht="15.75" customHeight="1" x14ac:dyDescent="0.35">
      <c r="B152" s="8"/>
      <c r="C152" s="8"/>
    </row>
    <row r="153" spans="2:3" ht="15.75" customHeight="1" x14ac:dyDescent="0.35">
      <c r="B153" s="8"/>
      <c r="C153" s="8"/>
    </row>
    <row r="154" spans="2:3" ht="15.75" customHeight="1" x14ac:dyDescent="0.35">
      <c r="B154" s="8"/>
      <c r="C154" s="8"/>
    </row>
    <row r="155" spans="2:3" ht="15.75" customHeight="1" x14ac:dyDescent="0.35">
      <c r="B155" s="8"/>
      <c r="C155" s="8"/>
    </row>
    <row r="156" spans="2:3" ht="15.75" customHeight="1" x14ac:dyDescent="0.35">
      <c r="B156" s="8"/>
      <c r="C156" s="8"/>
    </row>
    <row r="157" spans="2:3" ht="15.75" customHeight="1" x14ac:dyDescent="0.35">
      <c r="B157" s="8"/>
      <c r="C157" s="8"/>
    </row>
    <row r="158" spans="2:3" ht="15.75" customHeight="1" x14ac:dyDescent="0.35">
      <c r="B158" s="8"/>
      <c r="C158" s="8"/>
    </row>
    <row r="159" spans="2:3" ht="15.75" customHeight="1" x14ac:dyDescent="0.35">
      <c r="B159" s="8"/>
      <c r="C159" s="8"/>
    </row>
    <row r="160" spans="2:3" ht="15.75" customHeight="1" x14ac:dyDescent="0.35">
      <c r="B160" s="8"/>
      <c r="C160" s="8"/>
    </row>
    <row r="161" spans="2:3" ht="15.75" customHeight="1" x14ac:dyDescent="0.35">
      <c r="B161" s="8"/>
      <c r="C161" s="8"/>
    </row>
    <row r="162" spans="2:3" ht="15.75" customHeight="1" x14ac:dyDescent="0.35">
      <c r="B162" s="8"/>
      <c r="C162" s="8"/>
    </row>
    <row r="163" spans="2:3" ht="15.75" customHeight="1" x14ac:dyDescent="0.35">
      <c r="B163" s="8"/>
      <c r="C163" s="8"/>
    </row>
    <row r="164" spans="2:3" ht="15.75" customHeight="1" x14ac:dyDescent="0.35">
      <c r="B164" s="8"/>
      <c r="C164" s="8"/>
    </row>
    <row r="165" spans="2:3" ht="15.75" customHeight="1" x14ac:dyDescent="0.35">
      <c r="B165" s="8"/>
      <c r="C165" s="8"/>
    </row>
    <row r="166" spans="2:3" ht="15.75" customHeight="1" x14ac:dyDescent="0.35">
      <c r="B166" s="8"/>
      <c r="C166" s="8"/>
    </row>
    <row r="167" spans="2:3" ht="15.75" customHeight="1" x14ac:dyDescent="0.35">
      <c r="B167" s="8"/>
      <c r="C167" s="8"/>
    </row>
    <row r="168" spans="2:3" ht="15.75" customHeight="1" x14ac:dyDescent="0.35">
      <c r="B168" s="8"/>
      <c r="C168" s="8"/>
    </row>
    <row r="169" spans="2:3" ht="15.75" customHeight="1" x14ac:dyDescent="0.35">
      <c r="B169" s="8"/>
      <c r="C169" s="8"/>
    </row>
    <row r="170" spans="2:3" ht="15.75" customHeight="1" x14ac:dyDescent="0.35">
      <c r="B170" s="8"/>
      <c r="C170" s="8"/>
    </row>
    <row r="171" spans="2:3" ht="15.75" customHeight="1" x14ac:dyDescent="0.35">
      <c r="B171" s="8"/>
      <c r="C171" s="8"/>
    </row>
    <row r="172" spans="2:3" ht="15.75" customHeight="1" x14ac:dyDescent="0.35">
      <c r="B172" s="8"/>
      <c r="C172" s="8"/>
    </row>
    <row r="173" spans="2:3" ht="15.75" customHeight="1" x14ac:dyDescent="0.35">
      <c r="B173" s="8"/>
      <c r="C173" s="8"/>
    </row>
    <row r="174" spans="2:3" ht="15.75" customHeight="1" x14ac:dyDescent="0.35">
      <c r="B174" s="8"/>
      <c r="C174" s="8"/>
    </row>
    <row r="175" spans="2:3" ht="15.75" customHeight="1" x14ac:dyDescent="0.35"/>
    <row r="176" spans="2:3" ht="15.75" customHeight="1" x14ac:dyDescent="0.35"/>
    <row r="177" spans="4:57" ht="15.75" customHeight="1" x14ac:dyDescent="0.35"/>
    <row r="178" spans="4:57" ht="15.75" customHeight="1" x14ac:dyDescent="0.35"/>
    <row r="179" spans="4:57" ht="15.75" customHeight="1" x14ac:dyDescent="0.35"/>
    <row r="180" spans="4:57" ht="15.75" customHeight="1" x14ac:dyDescent="0.35"/>
    <row r="181" spans="4:57" ht="15.75" customHeight="1" x14ac:dyDescent="0.35"/>
    <row r="182" spans="4:57" ht="15.75" customHeight="1" x14ac:dyDescent="0.35"/>
    <row r="183" spans="4:57" ht="15.75" customHeight="1" x14ac:dyDescent="0.35"/>
    <row r="184" spans="4:57" ht="15.75" customHeight="1" x14ac:dyDescent="0.35"/>
    <row r="185" spans="4:57" ht="15.75" customHeight="1" x14ac:dyDescent="0.35"/>
    <row r="186" spans="4:57" ht="15.75" customHeight="1" x14ac:dyDescent="0.35"/>
    <row r="187" spans="4:57" ht="15.75" customHeight="1" x14ac:dyDescent="0.35"/>
    <row r="188" spans="4:57" ht="15.75" customHeight="1" x14ac:dyDescent="0.35"/>
    <row r="189" spans="4:57" ht="15.75" customHeight="1" x14ac:dyDescent="0.35"/>
    <row r="190" spans="4:57" ht="15.75" customHeight="1" x14ac:dyDescent="0.35"/>
    <row r="191" spans="4:57" ht="15.75" customHeight="1" x14ac:dyDescent="0.35"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  <c r="AA191" s="2"/>
      <c r="AB191" s="2"/>
      <c r="AC191" s="2"/>
      <c r="AD191" s="2"/>
      <c r="AE191" s="2"/>
      <c r="AF191" s="2"/>
      <c r="AG191" s="2"/>
      <c r="AH191" s="2"/>
      <c r="AI191" s="2"/>
      <c r="AJ191" s="2"/>
      <c r="AK191" s="2"/>
      <c r="AL191" s="2"/>
      <c r="AM191" s="2"/>
      <c r="AN191" s="2"/>
      <c r="AO191" s="2"/>
      <c r="AP191" s="2"/>
      <c r="AQ191" s="2"/>
      <c r="AR191" s="2"/>
      <c r="AS191" s="2"/>
      <c r="AT191" s="2"/>
      <c r="AU191" s="2"/>
      <c r="AV191" s="2"/>
      <c r="AW191" s="2"/>
      <c r="AX191" s="2"/>
      <c r="AY191" s="2"/>
      <c r="AZ191" s="2"/>
      <c r="BA191" s="2"/>
      <c r="BB191" s="2"/>
      <c r="BC191" s="2"/>
      <c r="BD191" s="2"/>
      <c r="BE191" s="2"/>
    </row>
    <row r="192" spans="4:57" ht="15.75" customHeight="1" x14ac:dyDescent="0.35"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  <c r="AA192" s="2"/>
      <c r="AB192" s="2"/>
      <c r="AC192" s="2"/>
      <c r="AD192" s="2"/>
      <c r="AE192" s="2"/>
      <c r="AF192" s="2"/>
      <c r="AG192" s="2"/>
      <c r="AH192" s="2"/>
      <c r="AI192" s="2"/>
      <c r="AJ192" s="2"/>
      <c r="AK192" s="2"/>
      <c r="AL192" s="2"/>
      <c r="AM192" s="2"/>
      <c r="AN192" s="2"/>
      <c r="AO192" s="2"/>
      <c r="AP192" s="2"/>
      <c r="AQ192" s="2"/>
      <c r="AR192" s="2"/>
      <c r="AS192" s="2"/>
      <c r="AT192" s="2"/>
      <c r="AU192" s="2"/>
      <c r="AV192" s="2"/>
      <c r="AW192" s="2"/>
      <c r="AX192" s="2"/>
      <c r="AY192" s="2"/>
      <c r="AZ192" s="2"/>
      <c r="BA192" s="2"/>
      <c r="BB192" s="2"/>
      <c r="BC192" s="2"/>
      <c r="BD192" s="2"/>
      <c r="BE192" s="2"/>
    </row>
    <row r="193" spans="4:57" ht="15.75" customHeight="1" x14ac:dyDescent="0.35"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  <c r="AA193" s="2"/>
      <c r="AB193" s="2"/>
      <c r="AC193" s="2"/>
      <c r="AD193" s="2"/>
      <c r="AE193" s="2"/>
      <c r="AF193" s="2"/>
      <c r="AG193" s="2"/>
      <c r="AH193" s="2"/>
      <c r="AI193" s="2"/>
      <c r="AJ193" s="2"/>
      <c r="AK193" s="2"/>
      <c r="AL193" s="2"/>
      <c r="AM193" s="2"/>
      <c r="AN193" s="2"/>
      <c r="AO193" s="2"/>
      <c r="AP193" s="2"/>
      <c r="AQ193" s="2"/>
      <c r="AR193" s="2"/>
      <c r="AS193" s="2"/>
      <c r="AT193" s="2"/>
      <c r="AU193" s="2"/>
      <c r="AV193" s="2"/>
      <c r="AW193" s="2"/>
      <c r="AX193" s="2"/>
      <c r="AY193" s="2"/>
      <c r="AZ193" s="2"/>
      <c r="BA193" s="2"/>
      <c r="BB193" s="2"/>
      <c r="BC193" s="2"/>
      <c r="BD193" s="2"/>
      <c r="BE193" s="2"/>
    </row>
    <row r="194" spans="4:57" ht="15.75" customHeight="1" x14ac:dyDescent="0.35"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  <c r="AA194" s="2"/>
      <c r="AB194" s="2"/>
      <c r="AC194" s="2"/>
      <c r="AD194" s="2"/>
      <c r="AE194" s="2"/>
      <c r="AF194" s="2"/>
      <c r="AG194" s="2"/>
      <c r="AH194" s="2"/>
      <c r="AI194" s="2"/>
      <c r="AJ194" s="2"/>
      <c r="AK194" s="2"/>
      <c r="AL194" s="2"/>
      <c r="AM194" s="2"/>
      <c r="AN194" s="2"/>
      <c r="AO194" s="2"/>
      <c r="AP194" s="2"/>
      <c r="AQ194" s="2"/>
      <c r="AR194" s="2"/>
      <c r="AS194" s="2"/>
      <c r="AT194" s="2"/>
      <c r="AU194" s="2"/>
      <c r="AV194" s="2"/>
      <c r="AW194" s="2"/>
      <c r="AX194" s="2"/>
      <c r="AY194" s="2"/>
      <c r="AZ194" s="2"/>
      <c r="BA194" s="2"/>
      <c r="BB194" s="2"/>
      <c r="BC194" s="2"/>
      <c r="BD194" s="2"/>
      <c r="BE194" s="2"/>
    </row>
    <row r="195" spans="4:57" ht="15.75" customHeight="1" x14ac:dyDescent="0.35"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  <c r="AA195" s="2"/>
      <c r="AB195" s="2"/>
      <c r="AC195" s="2"/>
      <c r="AD195" s="2"/>
      <c r="AE195" s="2"/>
      <c r="AF195" s="2"/>
      <c r="AG195" s="2"/>
      <c r="AH195" s="2"/>
      <c r="AI195" s="2"/>
      <c r="AJ195" s="2"/>
      <c r="AK195" s="2"/>
      <c r="AL195" s="2"/>
      <c r="AM195" s="2"/>
      <c r="AN195" s="2"/>
      <c r="AO195" s="2"/>
      <c r="AP195" s="2"/>
      <c r="AQ195" s="2"/>
      <c r="AR195" s="2"/>
      <c r="AS195" s="2"/>
      <c r="AT195" s="2"/>
      <c r="AU195" s="2"/>
      <c r="AV195" s="2"/>
      <c r="AW195" s="2"/>
      <c r="AX195" s="2"/>
      <c r="AY195" s="2"/>
      <c r="AZ195" s="2"/>
      <c r="BA195" s="2"/>
      <c r="BB195" s="2"/>
      <c r="BC195" s="2"/>
      <c r="BD195" s="2"/>
      <c r="BE195" s="2"/>
    </row>
    <row r="196" spans="4:57" ht="15.75" customHeight="1" x14ac:dyDescent="0.35"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  <c r="AA196" s="2"/>
      <c r="AB196" s="2"/>
      <c r="AC196" s="2"/>
      <c r="AD196" s="2"/>
      <c r="AE196" s="2"/>
      <c r="AF196" s="2"/>
      <c r="AG196" s="2"/>
      <c r="AH196" s="2"/>
      <c r="AI196" s="2"/>
      <c r="AJ196" s="2"/>
      <c r="AK196" s="2"/>
      <c r="AL196" s="2"/>
      <c r="AM196" s="2"/>
      <c r="AN196" s="2"/>
      <c r="AO196" s="2"/>
      <c r="AP196" s="2"/>
      <c r="AQ196" s="2"/>
      <c r="AR196" s="2"/>
      <c r="AS196" s="2"/>
      <c r="AT196" s="2"/>
      <c r="AU196" s="2"/>
      <c r="AV196" s="2"/>
      <c r="AW196" s="2"/>
      <c r="AX196" s="2"/>
      <c r="AY196" s="2"/>
      <c r="AZ196" s="2"/>
      <c r="BA196" s="2"/>
      <c r="BB196" s="2"/>
      <c r="BC196" s="2"/>
      <c r="BD196" s="2"/>
      <c r="BE196" s="2"/>
    </row>
    <row r="197" spans="4:57" ht="15.75" customHeight="1" x14ac:dyDescent="0.35"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  <c r="AA197" s="2"/>
      <c r="AB197" s="2"/>
      <c r="AC197" s="2"/>
      <c r="AD197" s="2"/>
      <c r="AE197" s="2"/>
      <c r="AF197" s="2"/>
      <c r="AG197" s="2"/>
      <c r="AH197" s="2"/>
      <c r="AI197" s="2"/>
      <c r="AJ197" s="2"/>
      <c r="AK197" s="2"/>
      <c r="AL197" s="2"/>
      <c r="AM197" s="2"/>
      <c r="AN197" s="2"/>
      <c r="AO197" s="2"/>
      <c r="AP197" s="2"/>
      <c r="AQ197" s="2"/>
      <c r="AR197" s="2"/>
      <c r="AS197" s="2"/>
      <c r="AT197" s="2"/>
      <c r="AU197" s="2"/>
      <c r="AV197" s="2"/>
      <c r="AW197" s="2"/>
      <c r="AX197" s="2"/>
      <c r="AY197" s="2"/>
      <c r="AZ197" s="2"/>
      <c r="BA197" s="2"/>
      <c r="BB197" s="2"/>
      <c r="BC197" s="2"/>
      <c r="BD197" s="2"/>
      <c r="BE197" s="2"/>
    </row>
    <row r="198" spans="4:57" ht="15.75" customHeight="1" x14ac:dyDescent="0.35"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  <c r="AA198" s="2"/>
      <c r="AB198" s="2"/>
      <c r="AC198" s="2"/>
      <c r="AD198" s="2"/>
      <c r="AE198" s="2"/>
      <c r="AF198" s="2"/>
      <c r="AG198" s="2"/>
      <c r="AH198" s="2"/>
      <c r="AI198" s="2"/>
      <c r="AJ198" s="2"/>
      <c r="AK198" s="2"/>
      <c r="AL198" s="2"/>
      <c r="AM198" s="2"/>
      <c r="AN198" s="2"/>
      <c r="AO198" s="2"/>
      <c r="AP198" s="2"/>
      <c r="AQ198" s="2"/>
      <c r="AR198" s="2"/>
      <c r="AS198" s="2"/>
      <c r="AT198" s="2"/>
      <c r="AU198" s="2"/>
      <c r="AV198" s="2"/>
      <c r="AW198" s="2"/>
      <c r="AX198" s="2"/>
      <c r="AY198" s="2"/>
      <c r="AZ198" s="2"/>
      <c r="BA198" s="2"/>
      <c r="BB198" s="2"/>
      <c r="BC198" s="2"/>
      <c r="BD198" s="2"/>
      <c r="BE198" s="2"/>
    </row>
    <row r="199" spans="4:57" ht="15.75" customHeight="1" x14ac:dyDescent="0.35"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  <c r="AA199" s="2"/>
      <c r="AB199" s="2"/>
      <c r="AC199" s="2"/>
      <c r="AD199" s="2"/>
      <c r="AE199" s="2"/>
      <c r="AF199" s="2"/>
      <c r="AG199" s="2"/>
      <c r="AH199" s="2"/>
      <c r="AI199" s="2"/>
      <c r="AJ199" s="2"/>
      <c r="AK199" s="2"/>
      <c r="AL199" s="2"/>
      <c r="AM199" s="2"/>
      <c r="AN199" s="2"/>
      <c r="AO199" s="2"/>
      <c r="AP199" s="2"/>
      <c r="AQ199" s="2"/>
      <c r="AR199" s="2"/>
      <c r="AS199" s="2"/>
      <c r="AT199" s="2"/>
      <c r="AU199" s="2"/>
      <c r="AV199" s="2"/>
      <c r="AW199" s="2"/>
      <c r="AX199" s="2"/>
      <c r="AY199" s="2"/>
      <c r="AZ199" s="2"/>
      <c r="BA199" s="2"/>
      <c r="BB199" s="2"/>
      <c r="BC199" s="2"/>
      <c r="BD199" s="2"/>
      <c r="BE199" s="2"/>
    </row>
    <row r="200" spans="4:57" ht="15.75" customHeight="1" x14ac:dyDescent="0.35"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  <c r="AA200" s="2"/>
      <c r="AB200" s="2"/>
      <c r="AC200" s="2"/>
      <c r="AD200" s="2"/>
      <c r="AE200" s="2"/>
      <c r="AF200" s="2"/>
      <c r="AG200" s="2"/>
      <c r="AH200" s="2"/>
      <c r="AI200" s="2"/>
      <c r="AJ200" s="2"/>
      <c r="AK200" s="2"/>
      <c r="AL200" s="2"/>
      <c r="AM200" s="2"/>
      <c r="AN200" s="2"/>
      <c r="AO200" s="2"/>
      <c r="AP200" s="2"/>
      <c r="AQ200" s="2"/>
      <c r="AR200" s="2"/>
      <c r="AS200" s="2"/>
      <c r="AT200" s="2"/>
      <c r="AU200" s="2"/>
      <c r="AV200" s="2"/>
      <c r="AW200" s="2"/>
      <c r="AX200" s="2"/>
      <c r="AY200" s="2"/>
      <c r="AZ200" s="2"/>
      <c r="BA200" s="2"/>
      <c r="BB200" s="2"/>
      <c r="BC200" s="2"/>
      <c r="BD200" s="2"/>
      <c r="BE200" s="2"/>
    </row>
    <row r="201" spans="4:57" ht="15.75" customHeight="1" x14ac:dyDescent="0.35"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  <c r="AA201" s="2"/>
      <c r="AB201" s="2"/>
      <c r="AC201" s="2"/>
      <c r="AD201" s="2"/>
      <c r="AE201" s="2"/>
      <c r="AF201" s="2"/>
      <c r="AG201" s="2"/>
      <c r="AH201" s="2"/>
      <c r="AI201" s="2"/>
      <c r="AJ201" s="2"/>
      <c r="AK201" s="2"/>
      <c r="AL201" s="2"/>
      <c r="AM201" s="2"/>
      <c r="AN201" s="2"/>
      <c r="AO201" s="2"/>
      <c r="AP201" s="2"/>
      <c r="AQ201" s="2"/>
      <c r="AR201" s="2"/>
      <c r="AS201" s="2"/>
      <c r="AT201" s="2"/>
      <c r="AU201" s="2"/>
      <c r="AV201" s="2"/>
      <c r="AW201" s="2"/>
      <c r="AX201" s="2"/>
      <c r="AY201" s="2"/>
      <c r="AZ201" s="2"/>
      <c r="BA201" s="2"/>
      <c r="BB201" s="2"/>
      <c r="BC201" s="2"/>
      <c r="BD201" s="2"/>
      <c r="BE201" s="2"/>
    </row>
    <row r="202" spans="4:57" ht="15.75" customHeight="1" x14ac:dyDescent="0.35"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  <c r="AA202" s="2"/>
      <c r="AB202" s="2"/>
      <c r="AC202" s="2"/>
      <c r="AD202" s="2"/>
      <c r="AE202" s="2"/>
      <c r="AF202" s="2"/>
      <c r="AG202" s="2"/>
      <c r="AH202" s="2"/>
      <c r="AI202" s="2"/>
      <c r="AJ202" s="2"/>
      <c r="AK202" s="2"/>
      <c r="AL202" s="2"/>
      <c r="AM202" s="2"/>
      <c r="AN202" s="2"/>
      <c r="AO202" s="2"/>
      <c r="AP202" s="2"/>
      <c r="AQ202" s="2"/>
      <c r="AR202" s="2"/>
      <c r="AS202" s="2"/>
      <c r="AT202" s="2"/>
      <c r="AU202" s="2"/>
      <c r="AV202" s="2"/>
      <c r="AW202" s="2"/>
      <c r="AX202" s="2"/>
      <c r="AY202" s="2"/>
      <c r="AZ202" s="2"/>
      <c r="BA202" s="2"/>
      <c r="BB202" s="2"/>
      <c r="BC202" s="2"/>
      <c r="BD202" s="2"/>
      <c r="BE202" s="2"/>
    </row>
    <row r="203" spans="4:57" ht="15.75" customHeight="1" x14ac:dyDescent="0.35"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  <c r="AA203" s="2"/>
      <c r="AB203" s="2"/>
      <c r="AC203" s="2"/>
      <c r="AD203" s="2"/>
      <c r="AE203" s="2"/>
      <c r="AF203" s="2"/>
      <c r="AG203" s="2"/>
      <c r="AH203" s="2"/>
      <c r="AI203" s="2"/>
      <c r="AJ203" s="2"/>
      <c r="AK203" s="2"/>
      <c r="AL203" s="2"/>
      <c r="AM203" s="2"/>
      <c r="AN203" s="2"/>
      <c r="AO203" s="2"/>
      <c r="AP203" s="2"/>
      <c r="AQ203" s="2"/>
      <c r="AR203" s="2"/>
      <c r="AS203" s="2"/>
      <c r="AT203" s="2"/>
      <c r="AU203" s="2"/>
      <c r="AV203" s="2"/>
      <c r="AW203" s="2"/>
      <c r="AX203" s="2"/>
      <c r="AY203" s="2"/>
      <c r="AZ203" s="2"/>
      <c r="BA203" s="2"/>
      <c r="BB203" s="2"/>
      <c r="BC203" s="2"/>
      <c r="BD203" s="2"/>
      <c r="BE203" s="2"/>
    </row>
    <row r="204" spans="4:57" ht="15.75" customHeight="1" x14ac:dyDescent="0.35"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  <c r="AA204" s="2"/>
      <c r="AB204" s="2"/>
      <c r="AC204" s="2"/>
      <c r="AD204" s="2"/>
      <c r="AE204" s="2"/>
      <c r="AF204" s="2"/>
      <c r="AG204" s="2"/>
      <c r="AH204" s="2"/>
      <c r="AI204" s="2"/>
      <c r="AJ204" s="2"/>
      <c r="AK204" s="2"/>
      <c r="AL204" s="2"/>
      <c r="AM204" s="2"/>
      <c r="AN204" s="2"/>
      <c r="AO204" s="2"/>
      <c r="AP204" s="2"/>
      <c r="AQ204" s="2"/>
      <c r="AR204" s="2"/>
      <c r="AS204" s="2"/>
      <c r="AT204" s="2"/>
      <c r="AU204" s="2"/>
      <c r="AV204" s="2"/>
      <c r="AW204" s="2"/>
      <c r="AX204" s="2"/>
      <c r="AY204" s="2"/>
      <c r="AZ204" s="2"/>
      <c r="BA204" s="2"/>
      <c r="BB204" s="2"/>
      <c r="BC204" s="2"/>
      <c r="BD204" s="2"/>
      <c r="BE204" s="2"/>
    </row>
    <row r="205" spans="4:57" ht="15.75" customHeight="1" x14ac:dyDescent="0.35"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  <c r="AA205" s="2"/>
      <c r="AB205" s="2"/>
      <c r="AC205" s="2"/>
      <c r="AD205" s="2"/>
      <c r="AE205" s="2"/>
      <c r="AF205" s="2"/>
      <c r="AG205" s="2"/>
      <c r="AH205" s="2"/>
      <c r="AI205" s="2"/>
      <c r="AJ205" s="2"/>
      <c r="AK205" s="2"/>
      <c r="AL205" s="2"/>
      <c r="AM205" s="2"/>
      <c r="AN205" s="2"/>
      <c r="AO205" s="2"/>
      <c r="AP205" s="2"/>
      <c r="AQ205" s="2"/>
      <c r="AR205" s="2"/>
      <c r="AS205" s="2"/>
      <c r="AT205" s="2"/>
      <c r="AU205" s="2"/>
      <c r="AV205" s="2"/>
      <c r="AW205" s="2"/>
      <c r="AX205" s="2"/>
      <c r="AY205" s="2"/>
      <c r="AZ205" s="2"/>
      <c r="BA205" s="2"/>
      <c r="BB205" s="2"/>
      <c r="BC205" s="2"/>
      <c r="BD205" s="2"/>
      <c r="BE205" s="2"/>
    </row>
    <row r="206" spans="4:57" ht="15.75" customHeight="1" x14ac:dyDescent="0.35"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  <c r="AA206" s="2"/>
      <c r="AB206" s="2"/>
      <c r="AC206" s="2"/>
      <c r="AD206" s="2"/>
      <c r="AE206" s="2"/>
      <c r="AF206" s="2"/>
      <c r="AG206" s="2"/>
      <c r="AH206" s="2"/>
      <c r="AI206" s="2"/>
      <c r="AJ206" s="2"/>
      <c r="AK206" s="2"/>
      <c r="AL206" s="2"/>
      <c r="AM206" s="2"/>
      <c r="AN206" s="2"/>
      <c r="AO206" s="2"/>
      <c r="AP206" s="2"/>
      <c r="AQ206" s="2"/>
      <c r="AR206" s="2"/>
      <c r="AS206" s="2"/>
      <c r="AT206" s="2"/>
      <c r="AU206" s="2"/>
      <c r="AV206" s="2"/>
      <c r="AW206" s="2"/>
      <c r="AX206" s="2"/>
      <c r="AY206" s="2"/>
      <c r="AZ206" s="2"/>
      <c r="BA206" s="2"/>
      <c r="BB206" s="2"/>
      <c r="BC206" s="2"/>
      <c r="BD206" s="2"/>
      <c r="BE206" s="2"/>
    </row>
    <row r="207" spans="4:57" ht="15.75" customHeight="1" x14ac:dyDescent="0.35"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  <c r="AA207" s="2"/>
      <c r="AB207" s="2"/>
      <c r="AC207" s="2"/>
      <c r="AD207" s="2"/>
      <c r="AE207" s="2"/>
      <c r="AF207" s="2"/>
      <c r="AG207" s="2"/>
      <c r="AH207" s="2"/>
      <c r="AI207" s="2"/>
      <c r="AJ207" s="2"/>
      <c r="AK207" s="2"/>
      <c r="AL207" s="2"/>
      <c r="AM207" s="2"/>
      <c r="AN207" s="2"/>
      <c r="AO207" s="2"/>
      <c r="AP207" s="2"/>
      <c r="AQ207" s="2"/>
      <c r="AR207" s="2"/>
      <c r="AS207" s="2"/>
      <c r="AT207" s="2"/>
      <c r="AU207" s="2"/>
      <c r="AV207" s="2"/>
      <c r="AW207" s="2"/>
      <c r="AX207" s="2"/>
      <c r="AY207" s="2"/>
      <c r="AZ207" s="2"/>
      <c r="BA207" s="2"/>
      <c r="BB207" s="2"/>
      <c r="BC207" s="2"/>
      <c r="BD207" s="2"/>
      <c r="BE207" s="2"/>
    </row>
    <row r="208" spans="4:57" ht="15.75" customHeight="1" x14ac:dyDescent="0.35"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  <c r="AA208" s="2"/>
      <c r="AB208" s="2"/>
      <c r="AC208" s="2"/>
      <c r="AD208" s="2"/>
      <c r="AE208" s="2"/>
      <c r="AF208" s="2"/>
      <c r="AG208" s="2"/>
      <c r="AH208" s="2"/>
      <c r="AI208" s="2"/>
      <c r="AJ208" s="2"/>
      <c r="AK208" s="2"/>
      <c r="AL208" s="2"/>
      <c r="AM208" s="2"/>
      <c r="AN208" s="2"/>
      <c r="AO208" s="2"/>
      <c r="AP208" s="2"/>
      <c r="AQ208" s="2"/>
      <c r="AR208" s="2"/>
      <c r="AS208" s="2"/>
      <c r="AT208" s="2"/>
      <c r="AU208" s="2"/>
      <c r="AV208" s="2"/>
      <c r="AW208" s="2"/>
      <c r="AX208" s="2"/>
      <c r="AY208" s="2"/>
      <c r="AZ208" s="2"/>
      <c r="BA208" s="2"/>
      <c r="BB208" s="2"/>
      <c r="BC208" s="2"/>
      <c r="BD208" s="2"/>
      <c r="BE208" s="2"/>
    </row>
    <row r="209" spans="4:57" x14ac:dyDescent="0.35"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  <c r="AA209" s="2"/>
      <c r="AB209" s="2"/>
      <c r="AC209" s="2"/>
      <c r="AD209" s="2"/>
      <c r="AE209" s="2"/>
      <c r="AF209" s="2"/>
      <c r="AG209" s="2"/>
      <c r="AH209" s="2"/>
      <c r="AI209" s="2"/>
      <c r="AJ209" s="2"/>
      <c r="AK209" s="2"/>
      <c r="AL209" s="2"/>
      <c r="AM209" s="2"/>
      <c r="AN209" s="2"/>
      <c r="AO209" s="2"/>
      <c r="AP209" s="2"/>
      <c r="AQ209" s="2"/>
      <c r="AR209" s="2"/>
      <c r="AS209" s="2"/>
      <c r="AT209" s="2"/>
      <c r="AU209" s="2"/>
      <c r="AV209" s="2"/>
      <c r="AW209" s="2"/>
      <c r="AX209" s="2"/>
      <c r="AY209" s="2"/>
      <c r="AZ209" s="2"/>
      <c r="BA209" s="2"/>
      <c r="BB209" s="2"/>
      <c r="BC209" s="2"/>
      <c r="BD209" s="2"/>
      <c r="BE209" s="2"/>
    </row>
    <row r="210" spans="4:57" x14ac:dyDescent="0.35"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  <c r="AA210" s="2"/>
      <c r="AB210" s="2"/>
      <c r="AC210" s="2"/>
      <c r="AD210" s="2"/>
      <c r="AE210" s="2"/>
      <c r="AF210" s="2"/>
      <c r="AG210" s="2"/>
      <c r="AH210" s="2"/>
      <c r="AI210" s="2"/>
      <c r="AJ210" s="2"/>
      <c r="AK210" s="2"/>
      <c r="AL210" s="2"/>
      <c r="AM210" s="2"/>
      <c r="AN210" s="2"/>
      <c r="AO210" s="2"/>
      <c r="AP210" s="2"/>
      <c r="AQ210" s="2"/>
      <c r="AR210" s="2"/>
      <c r="AS210" s="2"/>
      <c r="AT210" s="2"/>
      <c r="AU210" s="2"/>
      <c r="AV210" s="2"/>
      <c r="AW210" s="2"/>
      <c r="AX210" s="2"/>
      <c r="AY210" s="2"/>
      <c r="AZ210" s="2"/>
      <c r="BA210" s="2"/>
      <c r="BB210" s="2"/>
      <c r="BC210" s="2"/>
      <c r="BD210" s="2"/>
      <c r="BE210" s="2"/>
    </row>
    <row r="211" spans="4:57" x14ac:dyDescent="0.35"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  <c r="AA211" s="2"/>
      <c r="AB211" s="2"/>
      <c r="AC211" s="2"/>
      <c r="AD211" s="2"/>
      <c r="AE211" s="2"/>
      <c r="AF211" s="2"/>
      <c r="AG211" s="2"/>
      <c r="AH211" s="2"/>
      <c r="AI211" s="2"/>
      <c r="AJ211" s="2"/>
      <c r="AK211" s="2"/>
      <c r="AL211" s="2"/>
      <c r="AM211" s="2"/>
      <c r="AN211" s="2"/>
      <c r="AO211" s="2"/>
      <c r="AP211" s="2"/>
      <c r="AQ211" s="2"/>
      <c r="AR211" s="2"/>
      <c r="AS211" s="2"/>
      <c r="AT211" s="2"/>
      <c r="AU211" s="2"/>
      <c r="AV211" s="2"/>
      <c r="AW211" s="2"/>
      <c r="AX211" s="2"/>
      <c r="AY211" s="2"/>
      <c r="AZ211" s="2"/>
      <c r="BA211" s="2"/>
      <c r="BB211" s="2"/>
      <c r="BC211" s="2"/>
      <c r="BD211" s="2"/>
      <c r="BE211" s="2"/>
    </row>
    <row r="212" spans="4:57" x14ac:dyDescent="0.35"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  <c r="AA212" s="2"/>
      <c r="AB212" s="2"/>
      <c r="AC212" s="2"/>
      <c r="AD212" s="2"/>
      <c r="AE212" s="2"/>
      <c r="AF212" s="2"/>
      <c r="AG212" s="2"/>
      <c r="AH212" s="2"/>
      <c r="AI212" s="2"/>
      <c r="AJ212" s="2"/>
      <c r="AK212" s="2"/>
      <c r="AL212" s="2"/>
      <c r="AM212" s="2"/>
      <c r="AN212" s="2"/>
      <c r="AO212" s="2"/>
      <c r="AP212" s="2"/>
      <c r="AQ212" s="2"/>
      <c r="AR212" s="2"/>
      <c r="AS212" s="2"/>
      <c r="AT212" s="2"/>
      <c r="AU212" s="2"/>
      <c r="AV212" s="2"/>
      <c r="AW212" s="2"/>
      <c r="AX212" s="2"/>
      <c r="AY212" s="2"/>
      <c r="AZ212" s="2"/>
      <c r="BA212" s="2"/>
      <c r="BB212" s="2"/>
      <c r="BC212" s="2"/>
      <c r="BD212" s="2"/>
      <c r="BE212" s="2"/>
    </row>
    <row r="213" spans="4:57" x14ac:dyDescent="0.35"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  <c r="AA213" s="2"/>
      <c r="AB213" s="2"/>
      <c r="AC213" s="2"/>
      <c r="AD213" s="2"/>
      <c r="AE213" s="2"/>
      <c r="AF213" s="2"/>
      <c r="AG213" s="2"/>
      <c r="AH213" s="2"/>
      <c r="AI213" s="2"/>
      <c r="AJ213" s="2"/>
      <c r="AK213" s="2"/>
      <c r="AL213" s="2"/>
      <c r="AM213" s="2"/>
      <c r="AN213" s="2"/>
      <c r="AO213" s="2"/>
      <c r="AP213" s="2"/>
      <c r="AQ213" s="2"/>
      <c r="AR213" s="2"/>
      <c r="AS213" s="2"/>
      <c r="AT213" s="2"/>
      <c r="AU213" s="2"/>
      <c r="AV213" s="2"/>
      <c r="AW213" s="2"/>
      <c r="AX213" s="2"/>
      <c r="AY213" s="2"/>
      <c r="AZ213" s="2"/>
      <c r="BA213" s="2"/>
      <c r="BB213" s="2"/>
      <c r="BC213" s="2"/>
      <c r="BD213" s="2"/>
      <c r="BE213" s="2"/>
    </row>
    <row r="214" spans="4:57" x14ac:dyDescent="0.35"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  <c r="AA214" s="2"/>
      <c r="AB214" s="2"/>
      <c r="AC214" s="2"/>
      <c r="AD214" s="2"/>
      <c r="AE214" s="2"/>
      <c r="AF214" s="2"/>
      <c r="AG214" s="2"/>
      <c r="AH214" s="2"/>
      <c r="AI214" s="2"/>
      <c r="AJ214" s="2"/>
      <c r="AK214" s="2"/>
      <c r="AL214" s="2"/>
      <c r="AM214" s="2"/>
      <c r="AN214" s="2"/>
      <c r="AO214" s="2"/>
      <c r="AP214" s="2"/>
      <c r="AQ214" s="2"/>
      <c r="AR214" s="2"/>
      <c r="AS214" s="2"/>
      <c r="AT214" s="2"/>
      <c r="AU214" s="2"/>
      <c r="AV214" s="2"/>
      <c r="AW214" s="2"/>
      <c r="AX214" s="2"/>
      <c r="AY214" s="2"/>
      <c r="AZ214" s="2"/>
      <c r="BA214" s="2"/>
      <c r="BB214" s="2"/>
      <c r="BC214" s="2"/>
      <c r="BD214" s="2"/>
      <c r="BE214" s="2"/>
    </row>
    <row r="215" spans="4:57" x14ac:dyDescent="0.35"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  <c r="AA215" s="2"/>
      <c r="AB215" s="2"/>
      <c r="AC215" s="2"/>
      <c r="AD215" s="2"/>
      <c r="AE215" s="2"/>
      <c r="AF215" s="2"/>
      <c r="AG215" s="2"/>
      <c r="AH215" s="2"/>
      <c r="AI215" s="2"/>
      <c r="AJ215" s="2"/>
      <c r="AK215" s="2"/>
      <c r="AL215" s="2"/>
      <c r="AM215" s="2"/>
      <c r="AN215" s="2"/>
      <c r="AO215" s="2"/>
      <c r="AP215" s="2"/>
      <c r="AQ215" s="2"/>
      <c r="AR215" s="2"/>
      <c r="AS215" s="2"/>
      <c r="AT215" s="2"/>
      <c r="AU215" s="2"/>
      <c r="AV215" s="2"/>
      <c r="AW215" s="2"/>
      <c r="AX215" s="2"/>
      <c r="AY215" s="2"/>
      <c r="AZ215" s="2"/>
      <c r="BA215" s="2"/>
      <c r="BB215" s="2"/>
      <c r="BC215" s="2"/>
      <c r="BD215" s="2"/>
      <c r="BE215" s="2"/>
    </row>
    <row r="216" spans="4:57" x14ac:dyDescent="0.35"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  <c r="AA216" s="2"/>
      <c r="AB216" s="2"/>
      <c r="AC216" s="2"/>
      <c r="AD216" s="2"/>
      <c r="AE216" s="2"/>
      <c r="AF216" s="2"/>
      <c r="AG216" s="2"/>
      <c r="AH216" s="2"/>
      <c r="AI216" s="2"/>
      <c r="AJ216" s="2"/>
      <c r="AK216" s="2"/>
      <c r="AL216" s="2"/>
      <c r="AM216" s="2"/>
      <c r="AN216" s="2"/>
      <c r="AO216" s="2"/>
      <c r="AP216" s="2"/>
      <c r="AQ216" s="2"/>
      <c r="AR216" s="2"/>
      <c r="AS216" s="2"/>
      <c r="AT216" s="2"/>
      <c r="AU216" s="2"/>
      <c r="AV216" s="2"/>
      <c r="AW216" s="2"/>
      <c r="AX216" s="2"/>
      <c r="AY216" s="2"/>
      <c r="AZ216" s="2"/>
      <c r="BA216" s="2"/>
      <c r="BB216" s="2"/>
      <c r="BC216" s="2"/>
      <c r="BD216" s="2"/>
      <c r="BE216" s="2"/>
    </row>
    <row r="217" spans="4:57" x14ac:dyDescent="0.35"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  <c r="AA217" s="2"/>
      <c r="AB217" s="2"/>
      <c r="AC217" s="2"/>
      <c r="AD217" s="2"/>
      <c r="AE217" s="2"/>
      <c r="AF217" s="2"/>
      <c r="AG217" s="2"/>
      <c r="AH217" s="2"/>
      <c r="AI217" s="2"/>
      <c r="AJ217" s="2"/>
      <c r="AK217" s="2"/>
      <c r="AL217" s="2"/>
      <c r="AM217" s="2"/>
      <c r="AN217" s="2"/>
      <c r="AO217" s="2"/>
      <c r="AP217" s="2"/>
      <c r="AQ217" s="2"/>
      <c r="AR217" s="2"/>
      <c r="AS217" s="2"/>
      <c r="AT217" s="2"/>
      <c r="AU217" s="2"/>
      <c r="AV217" s="2"/>
      <c r="AW217" s="2"/>
      <c r="AX217" s="2"/>
      <c r="AY217" s="2"/>
      <c r="AZ217" s="2"/>
      <c r="BA217" s="2"/>
      <c r="BB217" s="2"/>
      <c r="BC217" s="2"/>
      <c r="BD217" s="2"/>
      <c r="BE217" s="2"/>
    </row>
    <row r="218" spans="4:57" x14ac:dyDescent="0.35"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  <c r="AA218" s="2"/>
      <c r="AB218" s="2"/>
      <c r="AC218" s="2"/>
      <c r="AD218" s="2"/>
      <c r="AE218" s="2"/>
      <c r="AF218" s="2"/>
      <c r="AG218" s="2"/>
      <c r="AH218" s="2"/>
      <c r="AI218" s="2"/>
      <c r="AJ218" s="2"/>
      <c r="AK218" s="2"/>
      <c r="AL218" s="2"/>
      <c r="AM218" s="2"/>
      <c r="AN218" s="2"/>
      <c r="AO218" s="2"/>
      <c r="AP218" s="2"/>
      <c r="AQ218" s="2"/>
      <c r="AR218" s="2"/>
      <c r="AS218" s="2"/>
      <c r="AT218" s="2"/>
      <c r="AU218" s="2"/>
      <c r="AV218" s="2"/>
      <c r="AW218" s="2"/>
      <c r="AX218" s="2"/>
      <c r="AY218" s="2"/>
      <c r="AZ218" s="2"/>
      <c r="BA218" s="2"/>
      <c r="BB218" s="2"/>
      <c r="BC218" s="2"/>
      <c r="BD218" s="2"/>
      <c r="BE218" s="2"/>
    </row>
    <row r="219" spans="4:57" x14ac:dyDescent="0.35"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  <c r="AA219" s="2"/>
      <c r="AB219" s="2"/>
      <c r="AC219" s="2"/>
      <c r="AD219" s="2"/>
      <c r="AE219" s="2"/>
      <c r="AF219" s="2"/>
      <c r="AG219" s="2"/>
      <c r="AH219" s="2"/>
      <c r="AI219" s="2"/>
      <c r="AJ219" s="2"/>
      <c r="AK219" s="2"/>
      <c r="AL219" s="2"/>
      <c r="AM219" s="2"/>
      <c r="AN219" s="2"/>
      <c r="AO219" s="2"/>
      <c r="AP219" s="2"/>
      <c r="AQ219" s="2"/>
      <c r="AR219" s="2"/>
      <c r="AS219" s="2"/>
      <c r="AT219" s="2"/>
      <c r="AU219" s="2"/>
      <c r="AV219" s="2"/>
      <c r="AW219" s="2"/>
      <c r="AX219" s="2"/>
      <c r="AY219" s="2"/>
      <c r="AZ219" s="2"/>
      <c r="BA219" s="2"/>
      <c r="BB219" s="2"/>
      <c r="BC219" s="2"/>
      <c r="BD219" s="2"/>
      <c r="BE219" s="2"/>
    </row>
    <row r="220" spans="4:57" x14ac:dyDescent="0.35"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  <c r="AA220" s="2"/>
      <c r="AB220" s="2"/>
      <c r="AC220" s="2"/>
      <c r="AD220" s="2"/>
      <c r="AE220" s="2"/>
      <c r="AF220" s="2"/>
      <c r="AG220" s="2"/>
      <c r="AH220" s="2"/>
      <c r="AI220" s="2"/>
      <c r="AJ220" s="2"/>
      <c r="AK220" s="2"/>
      <c r="AL220" s="2"/>
      <c r="AM220" s="2"/>
      <c r="AN220" s="2"/>
      <c r="AO220" s="2"/>
      <c r="AP220" s="2"/>
      <c r="AQ220" s="2"/>
      <c r="AR220" s="2"/>
      <c r="AS220" s="2"/>
      <c r="AT220" s="2"/>
      <c r="AU220" s="2"/>
      <c r="AV220" s="2"/>
      <c r="AW220" s="2"/>
      <c r="AX220" s="2"/>
      <c r="AY220" s="2"/>
      <c r="AZ220" s="2"/>
      <c r="BA220" s="2"/>
      <c r="BB220" s="2"/>
      <c r="BC220" s="2"/>
      <c r="BD220" s="2"/>
      <c r="BE220" s="2"/>
    </row>
    <row r="221" spans="4:57" x14ac:dyDescent="0.35"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  <c r="AA221" s="2"/>
      <c r="AB221" s="2"/>
      <c r="AC221" s="2"/>
      <c r="AD221" s="2"/>
      <c r="AE221" s="2"/>
      <c r="AF221" s="2"/>
      <c r="AG221" s="2"/>
      <c r="AH221" s="2"/>
      <c r="AI221" s="2"/>
      <c r="AJ221" s="2"/>
      <c r="AK221" s="2"/>
      <c r="AL221" s="2"/>
      <c r="AM221" s="2"/>
      <c r="AN221" s="2"/>
      <c r="AO221" s="2"/>
      <c r="AP221" s="2"/>
      <c r="AQ221" s="2"/>
      <c r="AR221" s="2"/>
      <c r="AS221" s="2"/>
      <c r="AT221" s="2"/>
      <c r="AU221" s="2"/>
      <c r="AV221" s="2"/>
      <c r="AW221" s="2"/>
      <c r="AX221" s="2"/>
      <c r="AY221" s="2"/>
      <c r="AZ221" s="2"/>
      <c r="BA221" s="2"/>
      <c r="BB221" s="2"/>
      <c r="BC221" s="2"/>
      <c r="BD221" s="2"/>
      <c r="BE221" s="2"/>
    </row>
    <row r="222" spans="4:57" x14ac:dyDescent="0.35"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  <c r="AA222" s="2"/>
      <c r="AB222" s="2"/>
      <c r="AC222" s="2"/>
      <c r="AD222" s="2"/>
      <c r="AE222" s="2"/>
      <c r="AF222" s="2"/>
      <c r="AG222" s="2"/>
      <c r="AH222" s="2"/>
      <c r="AI222" s="2"/>
      <c r="AJ222" s="2"/>
      <c r="AK222" s="2"/>
      <c r="AL222" s="2"/>
      <c r="AM222" s="2"/>
      <c r="AN222" s="2"/>
      <c r="AO222" s="2"/>
      <c r="AP222" s="2"/>
      <c r="AQ222" s="2"/>
      <c r="AR222" s="2"/>
      <c r="AS222" s="2"/>
      <c r="AT222" s="2"/>
      <c r="AU222" s="2"/>
      <c r="AV222" s="2"/>
      <c r="AW222" s="2"/>
      <c r="AX222" s="2"/>
      <c r="AY222" s="2"/>
      <c r="AZ222" s="2"/>
      <c r="BA222" s="2"/>
      <c r="BB222" s="2"/>
      <c r="BC222" s="2"/>
      <c r="BD222" s="2"/>
      <c r="BE222" s="2"/>
    </row>
    <row r="223" spans="4:57" x14ac:dyDescent="0.35"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  <c r="AA223" s="2"/>
      <c r="AB223" s="2"/>
      <c r="AC223" s="2"/>
      <c r="AD223" s="2"/>
      <c r="AE223" s="2"/>
      <c r="AF223" s="2"/>
      <c r="AG223" s="2"/>
      <c r="AH223" s="2"/>
      <c r="AI223" s="2"/>
      <c r="AJ223" s="2"/>
      <c r="AK223" s="2"/>
      <c r="AL223" s="2"/>
      <c r="AM223" s="2"/>
      <c r="AN223" s="2"/>
      <c r="AO223" s="2"/>
      <c r="AP223" s="2"/>
      <c r="AQ223" s="2"/>
      <c r="AR223" s="2"/>
      <c r="AS223" s="2"/>
      <c r="AT223" s="2"/>
      <c r="AU223" s="2"/>
      <c r="AV223" s="2"/>
      <c r="AW223" s="2"/>
      <c r="AX223" s="2"/>
      <c r="AY223" s="2"/>
      <c r="AZ223" s="2"/>
      <c r="BA223" s="2"/>
      <c r="BB223" s="2"/>
      <c r="BC223" s="2"/>
      <c r="BD223" s="2"/>
      <c r="BE223" s="2"/>
    </row>
    <row r="224" spans="4:57" x14ac:dyDescent="0.35"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  <c r="AA224" s="2"/>
      <c r="AB224" s="2"/>
      <c r="AC224" s="2"/>
      <c r="AD224" s="2"/>
      <c r="AE224" s="2"/>
      <c r="AF224" s="2"/>
      <c r="AG224" s="2"/>
      <c r="AH224" s="2"/>
      <c r="AI224" s="2"/>
      <c r="AJ224" s="2"/>
      <c r="AK224" s="2"/>
      <c r="AL224" s="2"/>
      <c r="AM224" s="2"/>
      <c r="AN224" s="2"/>
      <c r="AO224" s="2"/>
      <c r="AP224" s="2"/>
      <c r="AQ224" s="2"/>
      <c r="AR224" s="2"/>
      <c r="AS224" s="2"/>
      <c r="AT224" s="2"/>
      <c r="AU224" s="2"/>
      <c r="AV224" s="2"/>
      <c r="AW224" s="2"/>
      <c r="AX224" s="2"/>
      <c r="AY224" s="2"/>
      <c r="AZ224" s="2"/>
      <c r="BA224" s="2"/>
      <c r="BB224" s="2"/>
      <c r="BC224" s="2"/>
      <c r="BD224" s="2"/>
      <c r="BE224" s="2"/>
    </row>
    <row r="225" spans="4:57" x14ac:dyDescent="0.35"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  <c r="AA225" s="2"/>
      <c r="AB225" s="2"/>
      <c r="AC225" s="2"/>
      <c r="AD225" s="2"/>
      <c r="AE225" s="2"/>
      <c r="AF225" s="2"/>
      <c r="AG225" s="2"/>
      <c r="AH225" s="2"/>
      <c r="AI225" s="2"/>
      <c r="AJ225" s="2"/>
      <c r="AK225" s="2"/>
      <c r="AL225" s="2"/>
      <c r="AM225" s="2"/>
      <c r="AN225" s="2"/>
      <c r="AO225" s="2"/>
      <c r="AP225" s="2"/>
      <c r="AQ225" s="2"/>
      <c r="AR225" s="2"/>
      <c r="AS225" s="2"/>
      <c r="AT225" s="2"/>
      <c r="AU225" s="2"/>
      <c r="AV225" s="2"/>
      <c r="AW225" s="2"/>
      <c r="AX225" s="2"/>
      <c r="AY225" s="2"/>
      <c r="AZ225" s="2"/>
      <c r="BA225" s="2"/>
      <c r="BB225" s="2"/>
      <c r="BC225" s="2"/>
      <c r="BD225" s="2"/>
      <c r="BE225" s="2"/>
    </row>
    <row r="226" spans="4:57" x14ac:dyDescent="0.35"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  <c r="AA226" s="2"/>
      <c r="AB226" s="2"/>
      <c r="AC226" s="2"/>
      <c r="AD226" s="2"/>
      <c r="AE226" s="2"/>
      <c r="AF226" s="2"/>
      <c r="AG226" s="2"/>
      <c r="AH226" s="2"/>
      <c r="AI226" s="2"/>
      <c r="AJ226" s="2"/>
      <c r="AK226" s="2"/>
      <c r="AL226" s="2"/>
      <c r="AM226" s="2"/>
      <c r="AN226" s="2"/>
      <c r="AO226" s="2"/>
      <c r="AP226" s="2"/>
      <c r="AQ226" s="2"/>
      <c r="AR226" s="2"/>
      <c r="AS226" s="2"/>
      <c r="AT226" s="2"/>
      <c r="AU226" s="2"/>
      <c r="AV226" s="2"/>
      <c r="AW226" s="2"/>
      <c r="AX226" s="2"/>
      <c r="AY226" s="2"/>
      <c r="AZ226" s="2"/>
      <c r="BA226" s="2"/>
      <c r="BB226" s="2"/>
      <c r="BC226" s="2"/>
      <c r="BD226" s="2"/>
      <c r="BE226" s="2"/>
    </row>
    <row r="227" spans="4:57" x14ac:dyDescent="0.35"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  <c r="AA227" s="2"/>
      <c r="AB227" s="2"/>
      <c r="AC227" s="2"/>
      <c r="AD227" s="2"/>
      <c r="AE227" s="2"/>
      <c r="AF227" s="2"/>
      <c r="AG227" s="2"/>
      <c r="AH227" s="2"/>
      <c r="AI227" s="2"/>
      <c r="AJ227" s="2"/>
      <c r="AK227" s="2"/>
      <c r="AL227" s="2"/>
      <c r="AM227" s="2"/>
      <c r="AN227" s="2"/>
      <c r="AO227" s="2"/>
      <c r="AP227" s="2"/>
      <c r="AQ227" s="2"/>
      <c r="AR227" s="2"/>
      <c r="AS227" s="2"/>
      <c r="AT227" s="2"/>
      <c r="AU227" s="2"/>
      <c r="AV227" s="2"/>
      <c r="AW227" s="2"/>
      <c r="AX227" s="2"/>
      <c r="AY227" s="2"/>
      <c r="AZ227" s="2"/>
      <c r="BA227" s="2"/>
      <c r="BB227" s="2"/>
      <c r="BC227" s="2"/>
      <c r="BD227" s="2"/>
      <c r="BE227" s="2"/>
    </row>
    <row r="228" spans="4:57" x14ac:dyDescent="0.35"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  <c r="AA228" s="2"/>
      <c r="AB228" s="2"/>
      <c r="AC228" s="2"/>
      <c r="AD228" s="2"/>
      <c r="AE228" s="2"/>
      <c r="AF228" s="2"/>
      <c r="AG228" s="2"/>
      <c r="AH228" s="2"/>
      <c r="AI228" s="2"/>
      <c r="AJ228" s="2"/>
      <c r="AK228" s="2"/>
      <c r="AL228" s="2"/>
      <c r="AM228" s="2"/>
      <c r="AN228" s="2"/>
      <c r="AO228" s="2"/>
      <c r="AP228" s="2"/>
      <c r="AQ228" s="2"/>
      <c r="AR228" s="2"/>
      <c r="AS228" s="2"/>
      <c r="AT228" s="2"/>
      <c r="AU228" s="2"/>
      <c r="AV228" s="2"/>
      <c r="AW228" s="2"/>
      <c r="AX228" s="2"/>
      <c r="AY228" s="2"/>
      <c r="AZ228" s="2"/>
      <c r="BA228" s="2"/>
      <c r="BB228" s="2"/>
      <c r="BC228" s="2"/>
      <c r="BD228" s="2"/>
      <c r="BE228" s="2"/>
    </row>
    <row r="229" spans="4:57" x14ac:dyDescent="0.35"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  <c r="AA229" s="2"/>
      <c r="AB229" s="2"/>
      <c r="AC229" s="2"/>
      <c r="AD229" s="2"/>
      <c r="AE229" s="2"/>
      <c r="AF229" s="2"/>
      <c r="AG229" s="2"/>
      <c r="AH229" s="2"/>
      <c r="AI229" s="2"/>
      <c r="AJ229" s="2"/>
      <c r="AK229" s="2"/>
      <c r="AL229" s="2"/>
      <c r="AM229" s="2"/>
      <c r="AN229" s="2"/>
      <c r="AO229" s="2"/>
      <c r="AP229" s="2"/>
      <c r="AQ229" s="2"/>
      <c r="AR229" s="2"/>
      <c r="AS229" s="2"/>
      <c r="AT229" s="2"/>
      <c r="AU229" s="2"/>
      <c r="AV229" s="2"/>
      <c r="AW229" s="2"/>
      <c r="AX229" s="2"/>
      <c r="AY229" s="2"/>
      <c r="AZ229" s="2"/>
      <c r="BA229" s="2"/>
      <c r="BB229" s="2"/>
      <c r="BC229" s="2"/>
      <c r="BD229" s="2"/>
      <c r="BE229" s="2"/>
    </row>
    <row r="230" spans="4:57" x14ac:dyDescent="0.35"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  <c r="AA230" s="2"/>
      <c r="AB230" s="2"/>
      <c r="AC230" s="2"/>
      <c r="AD230" s="2"/>
      <c r="AE230" s="2"/>
      <c r="AF230" s="2"/>
      <c r="AG230" s="2"/>
      <c r="AH230" s="2"/>
      <c r="AI230" s="2"/>
      <c r="AJ230" s="2"/>
      <c r="AK230" s="2"/>
      <c r="AL230" s="2"/>
      <c r="AM230" s="2"/>
      <c r="AN230" s="2"/>
      <c r="AO230" s="2"/>
      <c r="AP230" s="2"/>
      <c r="AQ230" s="2"/>
      <c r="AR230" s="2"/>
      <c r="AS230" s="2"/>
      <c r="AT230" s="2"/>
      <c r="AU230" s="2"/>
      <c r="AV230" s="2"/>
      <c r="AW230" s="2"/>
      <c r="AX230" s="2"/>
      <c r="AY230" s="2"/>
      <c r="AZ230" s="2"/>
      <c r="BA230" s="2"/>
      <c r="BB230" s="2"/>
      <c r="BC230" s="2"/>
      <c r="BD230" s="2"/>
      <c r="BE230" s="2"/>
    </row>
    <row r="231" spans="4:57" x14ac:dyDescent="0.35"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  <c r="AA231" s="2"/>
      <c r="AB231" s="2"/>
      <c r="AC231" s="2"/>
      <c r="AD231" s="2"/>
      <c r="AE231" s="2"/>
      <c r="AF231" s="2"/>
      <c r="AG231" s="2"/>
      <c r="AH231" s="2"/>
      <c r="AI231" s="2"/>
      <c r="AJ231" s="2"/>
      <c r="AK231" s="2"/>
      <c r="AL231" s="2"/>
      <c r="AM231" s="2"/>
      <c r="AN231" s="2"/>
      <c r="AO231" s="2"/>
      <c r="AP231" s="2"/>
      <c r="AQ231" s="2"/>
      <c r="AR231" s="2"/>
      <c r="AS231" s="2"/>
      <c r="AT231" s="2"/>
      <c r="AU231" s="2"/>
      <c r="AV231" s="2"/>
      <c r="AW231" s="2"/>
      <c r="AX231" s="2"/>
      <c r="AY231" s="2"/>
      <c r="AZ231" s="2"/>
      <c r="BA231" s="2"/>
      <c r="BB231" s="2"/>
      <c r="BC231" s="2"/>
      <c r="BD231" s="2"/>
      <c r="BE231" s="2"/>
    </row>
    <row r="232" spans="4:57" x14ac:dyDescent="0.35"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  <c r="AA232" s="2"/>
      <c r="AB232" s="2"/>
      <c r="AC232" s="2"/>
      <c r="AD232" s="2"/>
      <c r="AE232" s="2"/>
      <c r="AF232" s="2"/>
      <c r="AG232" s="2"/>
      <c r="AH232" s="2"/>
      <c r="AI232" s="2"/>
      <c r="AJ232" s="2"/>
      <c r="AK232" s="2"/>
      <c r="AL232" s="2"/>
      <c r="AM232" s="2"/>
      <c r="AN232" s="2"/>
      <c r="AO232" s="2"/>
      <c r="AP232" s="2"/>
      <c r="AQ232" s="2"/>
      <c r="AR232" s="2"/>
      <c r="AS232" s="2"/>
      <c r="AT232" s="2"/>
      <c r="AU232" s="2"/>
      <c r="AV232" s="2"/>
      <c r="AW232" s="2"/>
      <c r="AX232" s="2"/>
      <c r="AY232" s="2"/>
      <c r="AZ232" s="2"/>
      <c r="BA232" s="2"/>
      <c r="BB232" s="2"/>
      <c r="BC232" s="2"/>
      <c r="BD232" s="2"/>
      <c r="BE232" s="2"/>
    </row>
    <row r="233" spans="4:57" x14ac:dyDescent="0.35"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  <c r="AA233" s="2"/>
      <c r="AB233" s="2"/>
      <c r="AC233" s="2"/>
      <c r="AD233" s="2"/>
      <c r="AE233" s="2"/>
      <c r="AF233" s="2"/>
      <c r="AG233" s="2"/>
      <c r="AH233" s="2"/>
      <c r="AI233" s="2"/>
      <c r="AJ233" s="2"/>
      <c r="AK233" s="2"/>
      <c r="AL233" s="2"/>
      <c r="AM233" s="2"/>
      <c r="AN233" s="2"/>
      <c r="AO233" s="2"/>
      <c r="AP233" s="2"/>
      <c r="AQ233" s="2"/>
      <c r="AR233" s="2"/>
      <c r="AS233" s="2"/>
      <c r="AT233" s="2"/>
      <c r="AU233" s="2"/>
      <c r="AV233" s="2"/>
      <c r="AW233" s="2"/>
      <c r="AX233" s="2"/>
      <c r="AY233" s="2"/>
      <c r="AZ233" s="2"/>
      <c r="BA233" s="2"/>
      <c r="BB233" s="2"/>
      <c r="BC233" s="2"/>
      <c r="BD233" s="2"/>
      <c r="BE233" s="2"/>
    </row>
    <row r="234" spans="4:57" x14ac:dyDescent="0.35"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  <c r="AA234" s="2"/>
      <c r="AB234" s="2"/>
      <c r="AC234" s="2"/>
      <c r="AD234" s="2"/>
      <c r="AE234" s="2"/>
      <c r="AF234" s="2"/>
      <c r="AG234" s="2"/>
      <c r="AH234" s="2"/>
      <c r="AI234" s="2"/>
      <c r="AJ234" s="2"/>
      <c r="AK234" s="2"/>
      <c r="AL234" s="2"/>
      <c r="AM234" s="2"/>
      <c r="AN234" s="2"/>
      <c r="AO234" s="2"/>
      <c r="AP234" s="2"/>
      <c r="AQ234" s="2"/>
      <c r="AR234" s="2"/>
      <c r="AS234" s="2"/>
      <c r="AT234" s="2"/>
      <c r="AU234" s="2"/>
      <c r="AV234" s="2"/>
      <c r="AW234" s="2"/>
      <c r="AX234" s="2"/>
      <c r="AY234" s="2"/>
      <c r="AZ234" s="2"/>
      <c r="BA234" s="2"/>
      <c r="BB234" s="2"/>
      <c r="BC234" s="2"/>
      <c r="BD234" s="2"/>
      <c r="BE234" s="2"/>
    </row>
    <row r="235" spans="4:57" x14ac:dyDescent="0.35"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  <c r="AA235" s="2"/>
      <c r="AB235" s="2"/>
      <c r="AC235" s="2"/>
      <c r="AD235" s="2"/>
      <c r="AE235" s="2"/>
      <c r="AF235" s="2"/>
      <c r="AG235" s="2"/>
      <c r="AH235" s="2"/>
      <c r="AI235" s="2"/>
      <c r="AJ235" s="2"/>
      <c r="AK235" s="2"/>
      <c r="AL235" s="2"/>
      <c r="AM235" s="2"/>
      <c r="AN235" s="2"/>
      <c r="AO235" s="2"/>
      <c r="AP235" s="2"/>
      <c r="AQ235" s="2"/>
      <c r="AR235" s="2"/>
      <c r="AS235" s="2"/>
      <c r="AT235" s="2"/>
      <c r="AU235" s="2"/>
      <c r="AV235" s="2"/>
      <c r="AW235" s="2"/>
      <c r="AX235" s="2"/>
      <c r="AY235" s="2"/>
      <c r="AZ235" s="2"/>
      <c r="BA235" s="2"/>
      <c r="BB235" s="2"/>
      <c r="BC235" s="2"/>
      <c r="BD235" s="2"/>
      <c r="BE235" s="2"/>
    </row>
    <row r="236" spans="4:57" x14ac:dyDescent="0.35"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  <c r="AA236" s="2"/>
      <c r="AB236" s="2"/>
      <c r="AC236" s="2"/>
      <c r="AD236" s="2"/>
      <c r="AE236" s="2"/>
      <c r="AF236" s="2"/>
      <c r="AG236" s="2"/>
      <c r="AH236" s="2"/>
      <c r="AI236" s="2"/>
      <c r="AJ236" s="2"/>
      <c r="AK236" s="2"/>
      <c r="AL236" s="2"/>
      <c r="AM236" s="2"/>
      <c r="AN236" s="2"/>
      <c r="AO236" s="2"/>
      <c r="AP236" s="2"/>
      <c r="AQ236" s="2"/>
      <c r="AR236" s="2"/>
      <c r="AS236" s="2"/>
      <c r="AT236" s="2"/>
      <c r="AU236" s="2"/>
      <c r="AV236" s="2"/>
      <c r="AW236" s="2"/>
      <c r="AX236" s="2"/>
      <c r="AY236" s="2"/>
      <c r="AZ236" s="2"/>
      <c r="BA236" s="2"/>
      <c r="BB236" s="2"/>
      <c r="BC236" s="2"/>
      <c r="BD236" s="2"/>
      <c r="BE236" s="2"/>
    </row>
    <row r="237" spans="4:57" x14ac:dyDescent="0.35"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  <c r="AA237" s="2"/>
      <c r="AB237" s="2"/>
      <c r="AC237" s="2"/>
      <c r="AD237" s="2"/>
      <c r="AE237" s="2"/>
      <c r="AF237" s="2"/>
      <c r="AG237" s="2"/>
      <c r="AH237" s="2"/>
      <c r="AI237" s="2"/>
      <c r="AJ237" s="2"/>
      <c r="AK237" s="2"/>
      <c r="AL237" s="2"/>
      <c r="AM237" s="2"/>
      <c r="AN237" s="2"/>
      <c r="AO237" s="2"/>
      <c r="AP237" s="2"/>
      <c r="AQ237" s="2"/>
      <c r="AR237" s="2"/>
      <c r="AS237" s="2"/>
      <c r="AT237" s="2"/>
      <c r="AU237" s="2"/>
      <c r="AV237" s="2"/>
      <c r="AW237" s="2"/>
      <c r="AX237" s="2"/>
      <c r="AY237" s="2"/>
      <c r="AZ237" s="2"/>
      <c r="BA237" s="2"/>
      <c r="BB237" s="2"/>
      <c r="BC237" s="2"/>
      <c r="BD237" s="2"/>
      <c r="BE237" s="2"/>
    </row>
    <row r="238" spans="4:57" x14ac:dyDescent="0.35"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  <c r="AA238" s="2"/>
      <c r="AB238" s="2"/>
      <c r="AC238" s="2"/>
      <c r="AD238" s="2"/>
      <c r="AE238" s="2"/>
      <c r="AF238" s="2"/>
      <c r="AG238" s="2"/>
      <c r="AH238" s="2"/>
      <c r="AI238" s="2"/>
      <c r="AJ238" s="2"/>
      <c r="AK238" s="2"/>
      <c r="AL238" s="2"/>
      <c r="AM238" s="2"/>
      <c r="AN238" s="2"/>
      <c r="AO238" s="2"/>
      <c r="AP238" s="2"/>
      <c r="AQ238" s="2"/>
      <c r="AR238" s="2"/>
      <c r="AS238" s="2"/>
      <c r="AT238" s="2"/>
      <c r="AU238" s="2"/>
      <c r="AV238" s="2"/>
      <c r="AW238" s="2"/>
      <c r="AX238" s="2"/>
      <c r="AY238" s="2"/>
      <c r="AZ238" s="2"/>
      <c r="BA238" s="2"/>
      <c r="BB238" s="2"/>
      <c r="BC238" s="2"/>
      <c r="BD238" s="2"/>
      <c r="BE238" s="2"/>
    </row>
    <row r="239" spans="4:57" x14ac:dyDescent="0.35"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  <c r="AA239" s="2"/>
      <c r="AB239" s="2"/>
      <c r="AC239" s="2"/>
      <c r="AD239" s="2"/>
      <c r="AE239" s="2"/>
      <c r="AF239" s="2"/>
      <c r="AG239" s="2"/>
      <c r="AH239" s="2"/>
      <c r="AI239" s="2"/>
      <c r="AJ239" s="2"/>
      <c r="AK239" s="2"/>
      <c r="AL239" s="2"/>
      <c r="AM239" s="2"/>
      <c r="AN239" s="2"/>
      <c r="AO239" s="2"/>
      <c r="AP239" s="2"/>
      <c r="AQ239" s="2"/>
      <c r="AR239" s="2"/>
      <c r="AS239" s="2"/>
      <c r="AT239" s="2"/>
      <c r="AU239" s="2"/>
      <c r="AV239" s="2"/>
      <c r="AW239" s="2"/>
      <c r="AX239" s="2"/>
      <c r="AY239" s="2"/>
      <c r="AZ239" s="2"/>
      <c r="BA239" s="2"/>
      <c r="BB239" s="2"/>
      <c r="BC239" s="2"/>
      <c r="BD239" s="2"/>
      <c r="BE239" s="2"/>
    </row>
  </sheetData>
  <sheetProtection selectLockedCells="1" selectUnlockedCells="1"/>
  <autoFilter ref="BG1:BG240" xr:uid="{00000000-0001-0000-0000-000000000000}"/>
  <mergeCells count="75">
    <mergeCell ref="BD62:BE62"/>
    <mergeCell ref="BD93:BE93"/>
    <mergeCell ref="BD92:BE92"/>
    <mergeCell ref="BD95:BE95"/>
    <mergeCell ref="AZ93:BC93"/>
    <mergeCell ref="BD94:BE94"/>
    <mergeCell ref="AZ92:BC92"/>
    <mergeCell ref="AZ95:BC95"/>
    <mergeCell ref="BF5:BF8"/>
    <mergeCell ref="BG5:BG8"/>
    <mergeCell ref="A59:BE59"/>
    <mergeCell ref="AF7:AF8"/>
    <mergeCell ref="AZ5:BE6"/>
    <mergeCell ref="AN6:AS6"/>
    <mergeCell ref="V6:AA6"/>
    <mergeCell ref="AD7:AE7"/>
    <mergeCell ref="P46:AY46"/>
    <mergeCell ref="P5:AY5"/>
    <mergeCell ref="P6:U6"/>
    <mergeCell ref="R7:S7"/>
    <mergeCell ref="T7:T8"/>
    <mergeCell ref="D7:E7"/>
    <mergeCell ref="F7:G7"/>
    <mergeCell ref="AT7:AU7"/>
    <mergeCell ref="BD7:BD8"/>
    <mergeCell ref="BE7:BE8"/>
    <mergeCell ref="AZ7:BA7"/>
    <mergeCell ref="BB7:BC7"/>
    <mergeCell ref="P60:AY60"/>
    <mergeCell ref="P9:AY9"/>
    <mergeCell ref="AG7:AG8"/>
    <mergeCell ref="AY7:AY8"/>
    <mergeCell ref="U7:U8"/>
    <mergeCell ref="V7:W7"/>
    <mergeCell ref="AB7:AC7"/>
    <mergeCell ref="AJ7:AK7"/>
    <mergeCell ref="AL7:AL8"/>
    <mergeCell ref="AM7:AM8"/>
    <mergeCell ref="A102:AY102"/>
    <mergeCell ref="AZ96:BC96"/>
    <mergeCell ref="BD96:BE96"/>
    <mergeCell ref="A99:AY99"/>
    <mergeCell ref="A101:AY101"/>
    <mergeCell ref="A1:BE1"/>
    <mergeCell ref="A2:BE2"/>
    <mergeCell ref="A3:BE3"/>
    <mergeCell ref="Z7:Z8"/>
    <mergeCell ref="AA7:AA8"/>
    <mergeCell ref="A4:BE4"/>
    <mergeCell ref="A5:A8"/>
    <mergeCell ref="B5:B8"/>
    <mergeCell ref="C5:C8"/>
    <mergeCell ref="AT6:AY6"/>
    <mergeCell ref="AB6:AG6"/>
    <mergeCell ref="AH6:AM6"/>
    <mergeCell ref="AN7:AO7"/>
    <mergeCell ref="AP7:AQ7"/>
    <mergeCell ref="L7:M7"/>
    <mergeCell ref="N7:N8"/>
    <mergeCell ref="D6:I6"/>
    <mergeCell ref="H7:H8"/>
    <mergeCell ref="I7:I8"/>
    <mergeCell ref="AZ94:BC94"/>
    <mergeCell ref="AH7:AI7"/>
    <mergeCell ref="P7:Q7"/>
    <mergeCell ref="AR7:AR8"/>
    <mergeCell ref="P51:AY51"/>
    <mergeCell ref="AV7:AW7"/>
    <mergeCell ref="AX7:AX8"/>
    <mergeCell ref="AS7:AS8"/>
    <mergeCell ref="X7:Y7"/>
    <mergeCell ref="J7:K7"/>
    <mergeCell ref="O7:O8"/>
    <mergeCell ref="J6:O6"/>
    <mergeCell ref="AZ62:BC62"/>
  </mergeCells>
  <phoneticPr fontId="0" type="noConversion"/>
  <pageMargins left="0.25" right="0.25" top="0.75" bottom="0.75" header="0.3" footer="0.3"/>
  <pageSetup paperSize="8" scale="34" firstPageNumber="0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E814CEF-41A5-4D88-8EE9-622DC145A66C}">
  <sheetPr>
    <tabColor theme="3" tint="0.39997558519241921"/>
    <pageSetUpPr fitToPage="1"/>
  </sheetPr>
  <dimension ref="A1:BG159"/>
  <sheetViews>
    <sheetView view="pageBreakPreview" zoomScale="90" zoomScaleNormal="100" zoomScaleSheetLayoutView="90" workbookViewId="0">
      <pane xSplit="3" ySplit="8" topLeftCell="X15" activePane="bottomRight" state="frozen"/>
      <selection pane="topRight" activeCell="D1" sqref="D1"/>
      <selection pane="bottomLeft" activeCell="A9" sqref="A9"/>
      <selection pane="bottomRight" activeCell="A28" sqref="A28:XFD28"/>
    </sheetView>
  </sheetViews>
  <sheetFormatPr defaultColWidth="10.6640625" defaultRowHeight="15.5" x14ac:dyDescent="0.35"/>
  <cols>
    <col min="1" max="1" width="25" style="68" bestFit="1" customWidth="1"/>
    <col min="2" max="2" width="7.109375" style="22" customWidth="1"/>
    <col min="3" max="3" width="64" style="22" customWidth="1"/>
    <col min="4" max="4" width="5.44140625" style="22" customWidth="1"/>
    <col min="5" max="5" width="6.6640625" style="22" customWidth="1"/>
    <col min="6" max="6" width="5.44140625" style="22" customWidth="1"/>
    <col min="7" max="7" width="6.6640625" style="22" customWidth="1"/>
    <col min="8" max="8" width="5.44140625" style="22" customWidth="1"/>
    <col min="9" max="9" width="5.6640625" style="22" bestFit="1" customWidth="1"/>
    <col min="10" max="10" width="5.44140625" style="22" customWidth="1"/>
    <col min="11" max="11" width="6.6640625" style="22" customWidth="1"/>
    <col min="12" max="12" width="5.44140625" style="22" customWidth="1"/>
    <col min="13" max="13" width="6.6640625" style="22" customWidth="1"/>
    <col min="14" max="14" width="5.44140625" style="22" customWidth="1"/>
    <col min="15" max="15" width="5.6640625" style="22" bestFit="1" customWidth="1"/>
    <col min="16" max="16" width="5.44140625" style="22" bestFit="1" customWidth="1"/>
    <col min="17" max="17" width="6.6640625" style="22" customWidth="1"/>
    <col min="18" max="18" width="5.44140625" style="22" bestFit="1" customWidth="1"/>
    <col min="19" max="19" width="6.6640625" style="22" customWidth="1"/>
    <col min="20" max="20" width="5.44140625" style="22" customWidth="1"/>
    <col min="21" max="21" width="5.6640625" style="22" bestFit="1" customWidth="1"/>
    <col min="22" max="22" width="5.44140625" style="22" bestFit="1" customWidth="1"/>
    <col min="23" max="23" width="6.6640625" style="22" customWidth="1"/>
    <col min="24" max="24" width="5.44140625" style="22" bestFit="1" customWidth="1"/>
    <col min="25" max="25" width="6.6640625" style="22" customWidth="1"/>
    <col min="26" max="26" width="5.44140625" style="22" customWidth="1"/>
    <col min="27" max="27" width="5.6640625" style="22" bestFit="1" customWidth="1"/>
    <col min="28" max="28" width="5.44140625" style="22" customWidth="1"/>
    <col min="29" max="29" width="6.6640625" style="22" customWidth="1"/>
    <col min="30" max="30" width="5.44140625" style="22" customWidth="1"/>
    <col min="31" max="31" width="6.6640625" style="22" customWidth="1"/>
    <col min="32" max="32" width="5.44140625" style="22" customWidth="1"/>
    <col min="33" max="33" width="5.6640625" style="22" bestFit="1" customWidth="1"/>
    <col min="34" max="34" width="5.44140625" style="22" customWidth="1"/>
    <col min="35" max="35" width="6.6640625" style="22" customWidth="1"/>
    <col min="36" max="36" width="5.44140625" style="22" customWidth="1"/>
    <col min="37" max="37" width="6.6640625" style="22" customWidth="1"/>
    <col min="38" max="38" width="5.44140625" style="22" customWidth="1"/>
    <col min="39" max="39" width="5.6640625" style="22" bestFit="1" customWidth="1"/>
    <col min="40" max="40" width="5.44140625" style="22" bestFit="1" customWidth="1"/>
    <col min="41" max="41" width="6.6640625" style="22" customWidth="1"/>
    <col min="42" max="42" width="5.44140625" style="22" bestFit="1" customWidth="1"/>
    <col min="43" max="43" width="6.6640625" style="22" customWidth="1"/>
    <col min="44" max="44" width="5.44140625" style="22" customWidth="1"/>
    <col min="45" max="45" width="5.6640625" style="22" bestFit="1" customWidth="1"/>
    <col min="46" max="46" width="5.44140625" style="22" bestFit="1" customWidth="1"/>
    <col min="47" max="47" width="6.6640625" style="22" customWidth="1"/>
    <col min="48" max="48" width="5.44140625" style="22" bestFit="1" customWidth="1"/>
    <col min="49" max="49" width="6.6640625" style="22" customWidth="1"/>
    <col min="50" max="50" width="5.44140625" style="22" customWidth="1"/>
    <col min="51" max="51" width="5.6640625" style="22" bestFit="1" customWidth="1"/>
    <col min="52" max="52" width="6.6640625" style="22" bestFit="1" customWidth="1"/>
    <col min="53" max="53" width="11" style="22" bestFit="1" customWidth="1"/>
    <col min="54" max="54" width="6.6640625" style="22" bestFit="1" customWidth="1"/>
    <col min="55" max="55" width="8.109375" style="22" bestFit="1" customWidth="1"/>
    <col min="56" max="56" width="6.6640625" style="22" bestFit="1" customWidth="1"/>
    <col min="57" max="57" width="9" style="22" customWidth="1"/>
    <col min="58" max="58" width="36.44140625" style="22" customWidth="1"/>
    <col min="59" max="59" width="39" style="22" customWidth="1"/>
    <col min="60" max="16384" width="10.6640625" style="22"/>
  </cols>
  <sheetData>
    <row r="1" spans="1:59" ht="22.15" customHeight="1" x14ac:dyDescent="0.25">
      <c r="A1" s="698" t="s">
        <v>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  <c r="AY1" s="698"/>
      <c r="AZ1" s="698"/>
      <c r="BA1" s="698"/>
      <c r="BB1" s="698"/>
      <c r="BC1" s="698"/>
      <c r="BD1" s="698"/>
      <c r="BE1" s="698"/>
    </row>
    <row r="2" spans="1:59" ht="22.15" customHeight="1" x14ac:dyDescent="0.25">
      <c r="A2" s="636" t="s">
        <v>231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6"/>
    </row>
    <row r="3" spans="1:59" ht="22.5" x14ac:dyDescent="0.25">
      <c r="A3" s="699" t="s">
        <v>232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  <c r="AG3" s="699"/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699"/>
      <c r="AZ3" s="699"/>
      <c r="BA3" s="699"/>
      <c r="BB3" s="699"/>
      <c r="BC3" s="699"/>
      <c r="BD3" s="699"/>
      <c r="BE3" s="699"/>
    </row>
    <row r="4" spans="1:59" s="23" customFormat="1" ht="22.5" x14ac:dyDescent="0.25">
      <c r="A4" s="636" t="s">
        <v>2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  <c r="AO4" s="636"/>
      <c r="AP4" s="636"/>
      <c r="AQ4" s="636"/>
      <c r="AR4" s="636"/>
      <c r="AS4" s="636"/>
      <c r="AT4" s="636"/>
      <c r="AU4" s="636"/>
      <c r="AV4" s="636"/>
      <c r="AW4" s="636"/>
      <c r="AX4" s="636"/>
      <c r="AY4" s="636"/>
      <c r="AZ4" s="636"/>
      <c r="BA4" s="636"/>
      <c r="BB4" s="636"/>
      <c r="BC4" s="636"/>
      <c r="BD4" s="636"/>
      <c r="BE4" s="636"/>
    </row>
    <row r="5" spans="1:59" ht="24" customHeight="1" thickBot="1" x14ac:dyDescent="0.3">
      <c r="A5" s="635" t="s">
        <v>3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U5" s="635"/>
      <c r="AV5" s="635"/>
      <c r="AW5" s="635"/>
      <c r="AX5" s="635"/>
      <c r="AY5" s="635"/>
      <c r="AZ5" s="635"/>
      <c r="BA5" s="635"/>
      <c r="BB5" s="635"/>
      <c r="BC5" s="635"/>
      <c r="BD5" s="635"/>
      <c r="BE5" s="635"/>
    </row>
    <row r="6" spans="1:59" ht="15.75" customHeight="1" thickTop="1" thickBot="1" x14ac:dyDescent="0.3">
      <c r="A6" s="677" t="s">
        <v>4</v>
      </c>
      <c r="B6" s="680" t="s">
        <v>5</v>
      </c>
      <c r="C6" s="683" t="s">
        <v>6</v>
      </c>
      <c r="D6" s="686" t="s">
        <v>7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 t="s">
        <v>7</v>
      </c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N6" s="687"/>
      <c r="AO6" s="687"/>
      <c r="AP6" s="687"/>
      <c r="AQ6" s="687"/>
      <c r="AR6" s="687"/>
      <c r="AS6" s="687"/>
      <c r="AT6" s="687"/>
      <c r="AU6" s="687"/>
      <c r="AV6" s="687"/>
      <c r="AW6" s="687"/>
      <c r="AX6" s="687"/>
      <c r="AY6" s="687"/>
      <c r="AZ6" s="700" t="s">
        <v>8</v>
      </c>
      <c r="BA6" s="701"/>
      <c r="BB6" s="701"/>
      <c r="BC6" s="701"/>
      <c r="BD6" s="701"/>
      <c r="BE6" s="702"/>
      <c r="BF6" s="663" t="s">
        <v>9</v>
      </c>
      <c r="BG6" s="663" t="s">
        <v>10</v>
      </c>
    </row>
    <row r="7" spans="1:59" ht="15.75" customHeight="1" x14ac:dyDescent="0.3">
      <c r="A7" s="678"/>
      <c r="B7" s="681"/>
      <c r="C7" s="684"/>
      <c r="D7" s="707" t="s">
        <v>11</v>
      </c>
      <c r="E7" s="708"/>
      <c r="F7" s="708"/>
      <c r="G7" s="708"/>
      <c r="H7" s="708"/>
      <c r="I7" s="709"/>
      <c r="J7" s="710" t="s">
        <v>12</v>
      </c>
      <c r="K7" s="708"/>
      <c r="L7" s="708"/>
      <c r="M7" s="708"/>
      <c r="N7" s="708"/>
      <c r="O7" s="711"/>
      <c r="P7" s="707" t="s">
        <v>13</v>
      </c>
      <c r="Q7" s="708"/>
      <c r="R7" s="708"/>
      <c r="S7" s="708"/>
      <c r="T7" s="708"/>
      <c r="U7" s="709"/>
      <c r="V7" s="710" t="s">
        <v>14</v>
      </c>
      <c r="W7" s="708"/>
      <c r="X7" s="708"/>
      <c r="Y7" s="708"/>
      <c r="Z7" s="708"/>
      <c r="AA7" s="709"/>
      <c r="AB7" s="707" t="s">
        <v>15</v>
      </c>
      <c r="AC7" s="708"/>
      <c r="AD7" s="708"/>
      <c r="AE7" s="708"/>
      <c r="AF7" s="708"/>
      <c r="AG7" s="709"/>
      <c r="AH7" s="710" t="s">
        <v>16</v>
      </c>
      <c r="AI7" s="708"/>
      <c r="AJ7" s="708"/>
      <c r="AK7" s="708"/>
      <c r="AL7" s="708"/>
      <c r="AM7" s="711"/>
      <c r="AN7" s="707" t="s">
        <v>17</v>
      </c>
      <c r="AO7" s="708"/>
      <c r="AP7" s="708"/>
      <c r="AQ7" s="708"/>
      <c r="AR7" s="708"/>
      <c r="AS7" s="709"/>
      <c r="AT7" s="710" t="s">
        <v>18</v>
      </c>
      <c r="AU7" s="708"/>
      <c r="AV7" s="708"/>
      <c r="AW7" s="708"/>
      <c r="AX7" s="708"/>
      <c r="AY7" s="709"/>
      <c r="AZ7" s="703"/>
      <c r="BA7" s="704"/>
      <c r="BB7" s="704"/>
      <c r="BC7" s="704"/>
      <c r="BD7" s="704"/>
      <c r="BE7" s="705"/>
      <c r="BF7" s="706"/>
      <c r="BG7" s="664"/>
    </row>
    <row r="8" spans="1:59" ht="15.75" customHeight="1" x14ac:dyDescent="0.25">
      <c r="A8" s="678"/>
      <c r="B8" s="681"/>
      <c r="C8" s="684"/>
      <c r="D8" s="695" t="s">
        <v>19</v>
      </c>
      <c r="E8" s="689"/>
      <c r="F8" s="690" t="s">
        <v>20</v>
      </c>
      <c r="G8" s="689"/>
      <c r="H8" s="691" t="s">
        <v>21</v>
      </c>
      <c r="I8" s="696" t="s">
        <v>233</v>
      </c>
      <c r="J8" s="688" t="s">
        <v>19</v>
      </c>
      <c r="K8" s="689"/>
      <c r="L8" s="690" t="s">
        <v>20</v>
      </c>
      <c r="M8" s="689"/>
      <c r="N8" s="691" t="s">
        <v>21</v>
      </c>
      <c r="O8" s="693" t="s">
        <v>233</v>
      </c>
      <c r="P8" s="695" t="s">
        <v>19</v>
      </c>
      <c r="Q8" s="689"/>
      <c r="R8" s="690" t="s">
        <v>20</v>
      </c>
      <c r="S8" s="689"/>
      <c r="T8" s="691" t="s">
        <v>21</v>
      </c>
      <c r="U8" s="696" t="s">
        <v>233</v>
      </c>
      <c r="V8" s="688" t="s">
        <v>19</v>
      </c>
      <c r="W8" s="689"/>
      <c r="X8" s="690" t="s">
        <v>20</v>
      </c>
      <c r="Y8" s="689"/>
      <c r="Z8" s="691" t="s">
        <v>21</v>
      </c>
      <c r="AA8" s="721" t="s">
        <v>233</v>
      </c>
      <c r="AB8" s="695" t="s">
        <v>19</v>
      </c>
      <c r="AC8" s="689"/>
      <c r="AD8" s="690" t="s">
        <v>20</v>
      </c>
      <c r="AE8" s="689"/>
      <c r="AF8" s="691" t="s">
        <v>21</v>
      </c>
      <c r="AG8" s="696" t="s">
        <v>233</v>
      </c>
      <c r="AH8" s="688" t="s">
        <v>19</v>
      </c>
      <c r="AI8" s="689"/>
      <c r="AJ8" s="690" t="s">
        <v>20</v>
      </c>
      <c r="AK8" s="689"/>
      <c r="AL8" s="691" t="s">
        <v>21</v>
      </c>
      <c r="AM8" s="693" t="s">
        <v>233</v>
      </c>
      <c r="AN8" s="695" t="s">
        <v>19</v>
      </c>
      <c r="AO8" s="689"/>
      <c r="AP8" s="690" t="s">
        <v>20</v>
      </c>
      <c r="AQ8" s="689"/>
      <c r="AR8" s="691" t="s">
        <v>21</v>
      </c>
      <c r="AS8" s="696" t="s">
        <v>233</v>
      </c>
      <c r="AT8" s="688" t="s">
        <v>19</v>
      </c>
      <c r="AU8" s="689"/>
      <c r="AV8" s="690" t="s">
        <v>20</v>
      </c>
      <c r="AW8" s="689"/>
      <c r="AX8" s="691" t="s">
        <v>21</v>
      </c>
      <c r="AY8" s="721" t="s">
        <v>233</v>
      </c>
      <c r="AZ8" s="688" t="s">
        <v>19</v>
      </c>
      <c r="BA8" s="689"/>
      <c r="BB8" s="690" t="s">
        <v>20</v>
      </c>
      <c r="BC8" s="689"/>
      <c r="BD8" s="691" t="s">
        <v>21</v>
      </c>
      <c r="BE8" s="714" t="s">
        <v>24</v>
      </c>
      <c r="BF8" s="706"/>
      <c r="BG8" s="664"/>
    </row>
    <row r="9" spans="1:59" ht="80.150000000000006" customHeight="1" thickBot="1" x14ac:dyDescent="0.3">
      <c r="A9" s="679"/>
      <c r="B9" s="682"/>
      <c r="C9" s="685"/>
      <c r="D9" s="24" t="s">
        <v>234</v>
      </c>
      <c r="E9" s="25" t="s">
        <v>235</v>
      </c>
      <c r="F9" s="26" t="s">
        <v>234</v>
      </c>
      <c r="G9" s="25" t="s">
        <v>235</v>
      </c>
      <c r="H9" s="692"/>
      <c r="I9" s="697"/>
      <c r="J9" s="27" t="s">
        <v>234</v>
      </c>
      <c r="K9" s="25" t="s">
        <v>235</v>
      </c>
      <c r="L9" s="26" t="s">
        <v>234</v>
      </c>
      <c r="M9" s="25" t="s">
        <v>235</v>
      </c>
      <c r="N9" s="692"/>
      <c r="O9" s="694"/>
      <c r="P9" s="24" t="s">
        <v>234</v>
      </c>
      <c r="Q9" s="25" t="s">
        <v>235</v>
      </c>
      <c r="R9" s="26" t="s">
        <v>234</v>
      </c>
      <c r="S9" s="25" t="s">
        <v>235</v>
      </c>
      <c r="T9" s="692"/>
      <c r="U9" s="697"/>
      <c r="V9" s="27" t="s">
        <v>234</v>
      </c>
      <c r="W9" s="25" t="s">
        <v>235</v>
      </c>
      <c r="X9" s="26" t="s">
        <v>234</v>
      </c>
      <c r="Y9" s="25" t="s">
        <v>235</v>
      </c>
      <c r="Z9" s="692"/>
      <c r="AA9" s="722"/>
      <c r="AB9" s="24" t="s">
        <v>234</v>
      </c>
      <c r="AC9" s="25" t="s">
        <v>235</v>
      </c>
      <c r="AD9" s="26" t="s">
        <v>234</v>
      </c>
      <c r="AE9" s="25" t="s">
        <v>235</v>
      </c>
      <c r="AF9" s="692"/>
      <c r="AG9" s="697"/>
      <c r="AH9" s="27" t="s">
        <v>234</v>
      </c>
      <c r="AI9" s="25" t="s">
        <v>235</v>
      </c>
      <c r="AJ9" s="26" t="s">
        <v>234</v>
      </c>
      <c r="AK9" s="25" t="s">
        <v>235</v>
      </c>
      <c r="AL9" s="692"/>
      <c r="AM9" s="694"/>
      <c r="AN9" s="24" t="s">
        <v>234</v>
      </c>
      <c r="AO9" s="25" t="s">
        <v>235</v>
      </c>
      <c r="AP9" s="26" t="s">
        <v>234</v>
      </c>
      <c r="AQ9" s="25" t="s">
        <v>235</v>
      </c>
      <c r="AR9" s="692"/>
      <c r="AS9" s="697"/>
      <c r="AT9" s="27" t="s">
        <v>234</v>
      </c>
      <c r="AU9" s="25" t="s">
        <v>235</v>
      </c>
      <c r="AV9" s="26" t="s">
        <v>234</v>
      </c>
      <c r="AW9" s="25" t="s">
        <v>235</v>
      </c>
      <c r="AX9" s="692"/>
      <c r="AY9" s="722"/>
      <c r="AZ9" s="27" t="s">
        <v>234</v>
      </c>
      <c r="BA9" s="25" t="s">
        <v>236</v>
      </c>
      <c r="BB9" s="26" t="s">
        <v>234</v>
      </c>
      <c r="BC9" s="25" t="s">
        <v>236</v>
      </c>
      <c r="BD9" s="692"/>
      <c r="BE9" s="715"/>
      <c r="BF9" s="706"/>
      <c r="BG9" s="664"/>
    </row>
    <row r="10" spans="1:59" s="32" customFormat="1" ht="15.75" customHeight="1" thickBot="1" x14ac:dyDescent="0.4">
      <c r="A10" s="28"/>
      <c r="B10" s="29"/>
      <c r="C10" s="30" t="s">
        <v>237</v>
      </c>
      <c r="D10" s="31">
        <f>SUM([1]SZAK!D58)</f>
        <v>0</v>
      </c>
      <c r="E10" s="31">
        <f>SUM([1]SZAK!E58)</f>
        <v>0</v>
      </c>
      <c r="F10" s="31">
        <f>SUM([1]SZAK!F58)</f>
        <v>30</v>
      </c>
      <c r="G10" s="31">
        <f>SUM([1]SZAK!G58)</f>
        <v>600</v>
      </c>
      <c r="H10" s="31">
        <f>SUM([1]SZAK!H58)</f>
        <v>27</v>
      </c>
      <c r="I10" s="31">
        <f>SUM([1]SZAK!I58)</f>
        <v>0</v>
      </c>
      <c r="J10" s="31">
        <f>SUM([1]SZAK!J58)</f>
        <v>16</v>
      </c>
      <c r="K10" s="31">
        <f>SUM([1]SZAK!K58)</f>
        <v>224</v>
      </c>
      <c r="L10" s="31">
        <f>SUM([1]SZAK!L58)</f>
        <v>17</v>
      </c>
      <c r="M10" s="31">
        <f>SUM([1]SZAK!M58)</f>
        <v>238</v>
      </c>
      <c r="N10" s="31">
        <f>SUM([1]SZAK!N58)</f>
        <v>27</v>
      </c>
      <c r="O10" s="31">
        <f>SUM([1]SZAK!O58)</f>
        <v>0</v>
      </c>
      <c r="P10" s="31">
        <f>SUM([1]SZAK!P58)</f>
        <v>9</v>
      </c>
      <c r="Q10" s="31">
        <f>SUM([1]SZAK!Q58)</f>
        <v>126</v>
      </c>
      <c r="R10" s="31">
        <f>SUM([1]SZAK!R58)</f>
        <v>22</v>
      </c>
      <c r="S10" s="31">
        <f>SUM([1]SZAK!S58)</f>
        <v>318</v>
      </c>
      <c r="T10" s="31">
        <f>SUM([1]SZAK!T58)</f>
        <v>31</v>
      </c>
      <c r="U10" s="31">
        <f>SUM([1]SZAK!U58)</f>
        <v>0</v>
      </c>
      <c r="V10" s="31">
        <f>SUM([1]SZAK!V58)</f>
        <v>16</v>
      </c>
      <c r="W10" s="31">
        <f>SUM([1]SZAK!W58)</f>
        <v>224</v>
      </c>
      <c r="X10" s="31">
        <f>SUM([1]SZAK!X58)</f>
        <v>12</v>
      </c>
      <c r="Y10" s="31">
        <f>SUM([1]SZAK!Y58)</f>
        <v>182</v>
      </c>
      <c r="Z10" s="31">
        <f>SUM([1]SZAK!Z58)</f>
        <v>32</v>
      </c>
      <c r="AA10" s="31">
        <f>SUM([1]SZAK!AA58)</f>
        <v>0</v>
      </c>
      <c r="AB10" s="31">
        <f>SUM([1]SZAK!AB58)</f>
        <v>2</v>
      </c>
      <c r="AC10" s="31">
        <f>SUM([1]SZAK!AC58)</f>
        <v>28</v>
      </c>
      <c r="AD10" s="31">
        <f>SUM([1]SZAK!AD58)</f>
        <v>5</v>
      </c>
      <c r="AE10" s="31">
        <f>SUM([1]SZAK!AE58)</f>
        <v>70</v>
      </c>
      <c r="AF10" s="31">
        <f>SUM([1]SZAK!AF58)</f>
        <v>7</v>
      </c>
      <c r="AG10" s="31">
        <f>SUM([1]SZAK!AG58)</f>
        <v>0</v>
      </c>
      <c r="AH10" s="31">
        <f>SUM([1]SZAK!AH58)</f>
        <v>3</v>
      </c>
      <c r="AI10" s="31">
        <f>SUM([1]SZAK!AI58)</f>
        <v>42</v>
      </c>
      <c r="AJ10" s="31">
        <f>SUM([1]SZAK!AJ58)</f>
        <v>3</v>
      </c>
      <c r="AK10" s="31">
        <f>SUM([1]SZAK!AK58)</f>
        <v>42</v>
      </c>
      <c r="AL10" s="31">
        <f>SUM([1]SZAK!AL58)</f>
        <v>7</v>
      </c>
      <c r="AM10" s="31">
        <f>SUM([1]SZAK!AM58)</f>
        <v>0</v>
      </c>
      <c r="AN10" s="31">
        <f>SUM([1]SZAK!AN58)</f>
        <v>2</v>
      </c>
      <c r="AO10" s="31">
        <f>SUM([1]SZAK!AO58)</f>
        <v>28</v>
      </c>
      <c r="AP10" s="31">
        <f>SUM([1]SZAK!AP58)</f>
        <v>2</v>
      </c>
      <c r="AQ10" s="31">
        <f>SUM([1]SZAK!AQ58)</f>
        <v>28</v>
      </c>
      <c r="AR10" s="31">
        <f>SUM([1]SZAK!AR58)</f>
        <v>5</v>
      </c>
      <c r="AS10" s="31">
        <f>SUM([1]SZAK!AS58)</f>
        <v>0</v>
      </c>
      <c r="AT10" s="31">
        <f>SUM([1]SZAK!AT58)</f>
        <v>0</v>
      </c>
      <c r="AU10" s="31">
        <f>SUM([1]SZAK!AU58)</f>
        <v>0</v>
      </c>
      <c r="AV10" s="31">
        <f>SUM([1]SZAK!AV58)</f>
        <v>2</v>
      </c>
      <c r="AW10" s="31">
        <f>SUM([1]SZAK!AW58)</f>
        <v>28</v>
      </c>
      <c r="AX10" s="31">
        <f>SUM([1]SZAK!AX58)</f>
        <v>10</v>
      </c>
      <c r="AY10" s="31">
        <f>SUM([1]SZAK!AY58)</f>
        <v>0</v>
      </c>
      <c r="AZ10" s="31">
        <f>SUM([1]SZAK!AZ58)</f>
        <v>40</v>
      </c>
      <c r="BA10" s="31">
        <f>SUM([1]SZAK!BA58)</f>
        <v>672</v>
      </c>
      <c r="BB10" s="31">
        <f>SUM([1]SZAK!BB58)</f>
        <v>93</v>
      </c>
      <c r="BC10" s="31">
        <f>SUM([1]SZAK!BC58)</f>
        <v>1506</v>
      </c>
      <c r="BD10" s="31">
        <f>SUM([1]SZAK!BD58)</f>
        <v>146</v>
      </c>
      <c r="BE10" s="116">
        <f>SUM([1]SZAK!BE58)</f>
        <v>141</v>
      </c>
      <c r="BF10" s="333"/>
      <c r="BG10" s="154"/>
    </row>
    <row r="11" spans="1:59" s="32" customFormat="1" ht="15.75" customHeight="1" x14ac:dyDescent="0.35">
      <c r="A11" s="33" t="s">
        <v>12</v>
      </c>
      <c r="B11" s="34"/>
      <c r="C11" s="311" t="s">
        <v>238</v>
      </c>
      <c r="D11" s="103"/>
      <c r="E11" s="312"/>
      <c r="F11" s="313"/>
      <c r="G11" s="312"/>
      <c r="H11" s="313"/>
      <c r="I11" s="314"/>
      <c r="J11" s="313"/>
      <c r="K11" s="312"/>
      <c r="L11" s="313"/>
      <c r="M11" s="312"/>
      <c r="N11" s="313"/>
      <c r="O11" s="314"/>
      <c r="P11" s="313"/>
      <c r="Q11" s="312"/>
      <c r="R11" s="313"/>
      <c r="S11" s="312"/>
      <c r="T11" s="313"/>
      <c r="U11" s="314"/>
      <c r="V11" s="313"/>
      <c r="W11" s="312"/>
      <c r="X11" s="313"/>
      <c r="Y11" s="312"/>
      <c r="Z11" s="313"/>
      <c r="AA11" s="35"/>
      <c r="AB11" s="103"/>
      <c r="AC11" s="312"/>
      <c r="AD11" s="313"/>
      <c r="AE11" s="312"/>
      <c r="AF11" s="313"/>
      <c r="AG11" s="314"/>
      <c r="AH11" s="313"/>
      <c r="AI11" s="312"/>
      <c r="AJ11" s="313"/>
      <c r="AK11" s="312"/>
      <c r="AL11" s="313"/>
      <c r="AM11" s="314"/>
      <c r="AN11" s="313"/>
      <c r="AO11" s="312"/>
      <c r="AP11" s="313"/>
      <c r="AQ11" s="312"/>
      <c r="AR11" s="313"/>
      <c r="AS11" s="314"/>
      <c r="AT11" s="313"/>
      <c r="AU11" s="312"/>
      <c r="AV11" s="313"/>
      <c r="AW11" s="312"/>
      <c r="AX11" s="313"/>
      <c r="AY11" s="35"/>
      <c r="AZ11" s="36"/>
      <c r="BA11" s="36"/>
      <c r="BB11" s="36"/>
      <c r="BC11" s="36"/>
      <c r="BD11" s="36"/>
      <c r="BE11" s="37"/>
      <c r="BF11" s="155"/>
      <c r="BG11" s="155"/>
    </row>
    <row r="12" spans="1:59" ht="15.75" customHeight="1" x14ac:dyDescent="0.35">
      <c r="A12" s="136" t="s">
        <v>239</v>
      </c>
      <c r="B12" s="334" t="s">
        <v>139</v>
      </c>
      <c r="C12" s="315" t="s">
        <v>240</v>
      </c>
      <c r="D12" s="370"/>
      <c r="E12" s="371" t="str">
        <f>IF(D12*14=0,"",D12*14)</f>
        <v/>
      </c>
      <c r="F12" s="370"/>
      <c r="G12" s="371" t="str">
        <f>IF(F12*14=0,"",F12*14)</f>
        <v/>
      </c>
      <c r="H12" s="370"/>
      <c r="I12" s="372"/>
      <c r="J12" s="335"/>
      <c r="K12" s="371" t="str">
        <f>IF(J12*14=0,"",J12*14)</f>
        <v/>
      </c>
      <c r="L12" s="370"/>
      <c r="M12" s="371" t="str">
        <f>IF(L12*14=0,"",L12*14)</f>
        <v/>
      </c>
      <c r="N12" s="370"/>
      <c r="O12" s="336"/>
      <c r="P12" s="370"/>
      <c r="Q12" s="371" t="str">
        <f>IF(P12*14=0,"",P12*14)</f>
        <v/>
      </c>
      <c r="R12" s="370"/>
      <c r="S12" s="371" t="str">
        <f>IF(R12*14=0,"",R12*14)</f>
        <v/>
      </c>
      <c r="T12" s="370"/>
      <c r="U12" s="372"/>
      <c r="V12" s="335"/>
      <c r="W12" s="371" t="str">
        <f>IF(V12*14=0,"",V12*14)</f>
        <v/>
      </c>
      <c r="X12" s="370"/>
      <c r="Y12" s="371" t="str">
        <f>IF(X12*14=0,"",X12*14)</f>
        <v/>
      </c>
      <c r="Z12" s="370"/>
      <c r="AA12" s="336"/>
      <c r="AB12" s="316">
        <v>1</v>
      </c>
      <c r="AC12" s="371">
        <f t="shared" ref="AC12:AC28" si="0">IF(AB12*14=0,"",AB12*14)</f>
        <v>14</v>
      </c>
      <c r="AD12" s="317">
        <v>3</v>
      </c>
      <c r="AE12" s="371">
        <f t="shared" ref="AE12:AE28" si="1">IF(AD12*14=0,"",AD12*14)</f>
        <v>42</v>
      </c>
      <c r="AF12" s="317">
        <v>5</v>
      </c>
      <c r="AG12" s="318" t="s">
        <v>31</v>
      </c>
      <c r="AH12" s="335"/>
      <c r="AI12" s="371" t="str">
        <f>IF(AH12*14=0,"",AH12*14)</f>
        <v/>
      </c>
      <c r="AJ12" s="370"/>
      <c r="AK12" s="371" t="str">
        <f>IF(AJ12*14=0,"",AJ12*14)</f>
        <v/>
      </c>
      <c r="AL12" s="370"/>
      <c r="AM12" s="336"/>
      <c r="AN12" s="335"/>
      <c r="AO12" s="371" t="str">
        <f>IF(AN12*14=0,"",AN12*14)</f>
        <v/>
      </c>
      <c r="AP12" s="346"/>
      <c r="AQ12" s="371" t="str">
        <f t="shared" ref="AQ12:AQ28" si="2">IF(AP12*14=0,"",AP12*14)</f>
        <v/>
      </c>
      <c r="AR12" s="346"/>
      <c r="AS12" s="347"/>
      <c r="AT12" s="370"/>
      <c r="AU12" s="371" t="str">
        <f>IF(AT12*14=0,"",AT12*14)</f>
        <v/>
      </c>
      <c r="AV12" s="370"/>
      <c r="AW12" s="371" t="str">
        <f t="shared" ref="AW12:AW27" si="3">IF(AV12*14=0,"",AV12*14)</f>
        <v/>
      </c>
      <c r="AX12" s="370"/>
      <c r="AY12" s="370"/>
      <c r="AZ12" s="337">
        <f t="shared" ref="AZ12:AZ29" si="4">IF(D12+J12+P12+V12+AB12+AH12+AN12+AT12=0,"",D12+J12+P12+V12+AB12+AH12+AN12+AT12)</f>
        <v>1</v>
      </c>
      <c r="BA12" s="371">
        <f t="shared" ref="BA12:BA29" si="5">IF((D12+J12+P12+V12+AB12+AH12+AN12+AT12)*14=0,"",(D12+J12+P12+V12+AB12+AH12+AN12+AT12)*14)</f>
        <v>14</v>
      </c>
      <c r="BB12" s="373">
        <f t="shared" ref="BB12:BB29" si="6">IF(F12+L12+R12+X12+AD12+AJ12+AP12+AV12=0,"",F12+L12+R12+X12+AD12+AJ12+AP12+AV12)</f>
        <v>3</v>
      </c>
      <c r="BC12" s="371">
        <f t="shared" ref="BC12:BC29" si="7">IF((L12+F12+R12+X12+AD12+AJ12+AP12+AV12)*14=0,"",(L12+F12+R12+X12+AD12+AJ12+AP12+AV12)*14)</f>
        <v>42</v>
      </c>
      <c r="BD12" s="373">
        <f t="shared" ref="BD12:BD29" si="8">IF(N12+H12+T12+Z12+AF12+AL12+AR12+AX12=0,"",N12+H12+T12+Z12+AF12+AL12+AR12+AX12)</f>
        <v>5</v>
      </c>
      <c r="BE12" s="341">
        <f t="shared" ref="BE12:BE29" si="9">IF(D12+F12+L12+J12+P12+R12+V12+X12+AB12+AD12+AH12+AJ12+AN12+AP12+AT12+AV12=0,"",D12+F12+L12+J12+P12+R12+V12+X12+AB12+AD12+AH12+AJ12+AN12+AP12+AT12+AV12)</f>
        <v>4</v>
      </c>
      <c r="BF12" s="176" t="s">
        <v>241</v>
      </c>
      <c r="BG12" s="176" t="s">
        <v>69</v>
      </c>
    </row>
    <row r="13" spans="1:59" ht="15.75" customHeight="1" x14ac:dyDescent="0.35">
      <c r="A13" s="136" t="s">
        <v>242</v>
      </c>
      <c r="B13" s="326" t="s">
        <v>139</v>
      </c>
      <c r="C13" s="319" t="s">
        <v>243</v>
      </c>
      <c r="D13" s="370"/>
      <c r="E13" s="371" t="str">
        <f t="shared" ref="E13:E28" si="10">IF(D13*14=0,"",D13*14)</f>
        <v/>
      </c>
      <c r="F13" s="370"/>
      <c r="G13" s="371" t="str">
        <f t="shared" ref="G13:G28" si="11">IF(F13*14=0,"",F13*14)</f>
        <v/>
      </c>
      <c r="H13" s="370"/>
      <c r="I13" s="372"/>
      <c r="J13" s="335"/>
      <c r="K13" s="371" t="str">
        <f t="shared" ref="K13:K28" si="12">IF(J13*14=0,"",J13*14)</f>
        <v/>
      </c>
      <c r="L13" s="370"/>
      <c r="M13" s="371" t="str">
        <f t="shared" ref="M13:M28" si="13">IF(L13*14=0,"",L13*14)</f>
        <v/>
      </c>
      <c r="N13" s="370"/>
      <c r="O13" s="336"/>
      <c r="P13" s="370"/>
      <c r="Q13" s="371" t="str">
        <f t="shared" ref="Q13:Q28" si="14">IF(P13*14=0,"",P13*14)</f>
        <v/>
      </c>
      <c r="R13" s="370"/>
      <c r="S13" s="371" t="str">
        <f t="shared" ref="S13:S28" si="15">IF(R13*14=0,"",R13*14)</f>
        <v/>
      </c>
      <c r="T13" s="370"/>
      <c r="U13" s="372"/>
      <c r="V13" s="335"/>
      <c r="W13" s="371" t="str">
        <f t="shared" ref="W13:W28" si="16">IF(V13*14=0,"",V13*14)</f>
        <v/>
      </c>
      <c r="X13" s="370"/>
      <c r="Y13" s="371" t="str">
        <f t="shared" ref="Y13:Y28" si="17">IF(X13*14=0,"",X13*14)</f>
        <v/>
      </c>
      <c r="Z13" s="370"/>
      <c r="AA13" s="336"/>
      <c r="AB13" s="316">
        <v>2</v>
      </c>
      <c r="AC13" s="371">
        <f t="shared" si="0"/>
        <v>28</v>
      </c>
      <c r="AD13" s="317">
        <v>2</v>
      </c>
      <c r="AE13" s="371">
        <f t="shared" si="1"/>
        <v>28</v>
      </c>
      <c r="AF13" s="320">
        <v>5</v>
      </c>
      <c r="AG13" s="374" t="s">
        <v>29</v>
      </c>
      <c r="AH13" s="335"/>
      <c r="AI13" s="371" t="str">
        <f>IF(AH13*14=0,"",AH13*14)</f>
        <v/>
      </c>
      <c r="AJ13" s="370"/>
      <c r="AK13" s="371" t="str">
        <f>IF(AJ13*14=0,"",AJ13*14)</f>
        <v/>
      </c>
      <c r="AL13" s="370"/>
      <c r="AM13" s="336"/>
      <c r="AN13" s="335"/>
      <c r="AO13" s="371" t="str">
        <f>IF(AN13*14=0,"",AN13*14)</f>
        <v/>
      </c>
      <c r="AP13" s="346"/>
      <c r="AQ13" s="371" t="str">
        <f t="shared" si="2"/>
        <v/>
      </c>
      <c r="AR13" s="346"/>
      <c r="AS13" s="347"/>
      <c r="AT13" s="370"/>
      <c r="AU13" s="371" t="str">
        <f t="shared" ref="AU13:AU26" si="18">IF(AT13*14=0,"",AT13*14)</f>
        <v/>
      </c>
      <c r="AV13" s="370"/>
      <c r="AW13" s="371" t="str">
        <f t="shared" si="3"/>
        <v/>
      </c>
      <c r="AX13" s="370"/>
      <c r="AY13" s="370"/>
      <c r="AZ13" s="337">
        <f t="shared" si="4"/>
        <v>2</v>
      </c>
      <c r="BA13" s="371">
        <f t="shared" si="5"/>
        <v>28</v>
      </c>
      <c r="BB13" s="373">
        <f t="shared" si="6"/>
        <v>2</v>
      </c>
      <c r="BC13" s="371">
        <f t="shared" si="7"/>
        <v>28</v>
      </c>
      <c r="BD13" s="373">
        <f t="shared" si="8"/>
        <v>5</v>
      </c>
      <c r="BE13" s="341">
        <f t="shared" si="9"/>
        <v>4</v>
      </c>
      <c r="BF13" s="176" t="s">
        <v>165</v>
      </c>
      <c r="BG13" s="176" t="s">
        <v>166</v>
      </c>
    </row>
    <row r="14" spans="1:59" ht="15.75" customHeight="1" x14ac:dyDescent="0.35">
      <c r="A14" s="136" t="s">
        <v>244</v>
      </c>
      <c r="B14" s="326" t="s">
        <v>139</v>
      </c>
      <c r="C14" s="319" t="s">
        <v>245</v>
      </c>
      <c r="D14" s="370"/>
      <c r="E14" s="371" t="str">
        <f t="shared" si="10"/>
        <v/>
      </c>
      <c r="F14" s="370"/>
      <c r="G14" s="371" t="str">
        <f t="shared" si="11"/>
        <v/>
      </c>
      <c r="H14" s="370"/>
      <c r="I14" s="372"/>
      <c r="J14" s="335"/>
      <c r="K14" s="371" t="str">
        <f t="shared" si="12"/>
        <v/>
      </c>
      <c r="L14" s="370"/>
      <c r="M14" s="371" t="str">
        <f t="shared" si="13"/>
        <v/>
      </c>
      <c r="N14" s="370"/>
      <c r="O14" s="336"/>
      <c r="P14" s="370"/>
      <c r="Q14" s="371" t="str">
        <f t="shared" si="14"/>
        <v/>
      </c>
      <c r="R14" s="370"/>
      <c r="S14" s="371" t="str">
        <f t="shared" si="15"/>
        <v/>
      </c>
      <c r="T14" s="370"/>
      <c r="U14" s="372"/>
      <c r="V14" s="335"/>
      <c r="W14" s="371" t="str">
        <f t="shared" si="16"/>
        <v/>
      </c>
      <c r="X14" s="370"/>
      <c r="Y14" s="371" t="str">
        <f t="shared" si="17"/>
        <v/>
      </c>
      <c r="Z14" s="370"/>
      <c r="AA14" s="336"/>
      <c r="AB14" s="316">
        <v>1</v>
      </c>
      <c r="AC14" s="371">
        <f t="shared" si="0"/>
        <v>14</v>
      </c>
      <c r="AD14" s="317">
        <v>2</v>
      </c>
      <c r="AE14" s="371">
        <f t="shared" si="1"/>
        <v>28</v>
      </c>
      <c r="AF14" s="320">
        <v>4</v>
      </c>
      <c r="AG14" s="374" t="s">
        <v>31</v>
      </c>
      <c r="AH14" s="335"/>
      <c r="AI14" s="371" t="str">
        <f>IF(AH14*14=0,"",AH14*14)</f>
        <v/>
      </c>
      <c r="AJ14" s="370"/>
      <c r="AK14" s="371" t="str">
        <f>IF(AJ14*14=0,"",AJ14*14)</f>
        <v/>
      </c>
      <c r="AL14" s="370"/>
      <c r="AM14" s="336"/>
      <c r="AN14" s="335"/>
      <c r="AO14" s="371" t="str">
        <f>IF(AN14*14=0,"",AN14*14)</f>
        <v/>
      </c>
      <c r="AP14" s="346"/>
      <c r="AQ14" s="371" t="str">
        <f t="shared" si="2"/>
        <v/>
      </c>
      <c r="AR14" s="346"/>
      <c r="AS14" s="347"/>
      <c r="AT14" s="370"/>
      <c r="AU14" s="371" t="str">
        <f t="shared" si="18"/>
        <v/>
      </c>
      <c r="AV14" s="370"/>
      <c r="AW14" s="371" t="str">
        <f t="shared" si="3"/>
        <v/>
      </c>
      <c r="AX14" s="370"/>
      <c r="AY14" s="370"/>
      <c r="AZ14" s="337">
        <f t="shared" si="4"/>
        <v>1</v>
      </c>
      <c r="BA14" s="371">
        <f t="shared" si="5"/>
        <v>14</v>
      </c>
      <c r="BB14" s="373">
        <f t="shared" si="6"/>
        <v>2</v>
      </c>
      <c r="BC14" s="371">
        <f t="shared" si="7"/>
        <v>28</v>
      </c>
      <c r="BD14" s="373">
        <f t="shared" si="8"/>
        <v>4</v>
      </c>
      <c r="BE14" s="341">
        <f t="shared" si="9"/>
        <v>3</v>
      </c>
      <c r="BF14" s="176" t="s">
        <v>165</v>
      </c>
      <c r="BG14" s="176" t="s">
        <v>166</v>
      </c>
    </row>
    <row r="15" spans="1:59" ht="15.75" customHeight="1" x14ac:dyDescent="0.35">
      <c r="A15" s="321" t="s">
        <v>246</v>
      </c>
      <c r="B15" s="326" t="s">
        <v>139</v>
      </c>
      <c r="C15" s="319" t="s">
        <v>247</v>
      </c>
      <c r="D15" s="370"/>
      <c r="E15" s="371" t="str">
        <f t="shared" si="10"/>
        <v/>
      </c>
      <c r="F15" s="370"/>
      <c r="G15" s="371" t="str">
        <f t="shared" si="11"/>
        <v/>
      </c>
      <c r="H15" s="370"/>
      <c r="I15" s="372"/>
      <c r="J15" s="335"/>
      <c r="K15" s="371" t="str">
        <f t="shared" si="12"/>
        <v/>
      </c>
      <c r="L15" s="370"/>
      <c r="M15" s="371" t="str">
        <f t="shared" si="13"/>
        <v/>
      </c>
      <c r="N15" s="370"/>
      <c r="O15" s="336"/>
      <c r="P15" s="370"/>
      <c r="Q15" s="371" t="str">
        <f t="shared" si="14"/>
        <v/>
      </c>
      <c r="R15" s="370"/>
      <c r="S15" s="371" t="str">
        <f t="shared" si="15"/>
        <v/>
      </c>
      <c r="T15" s="370"/>
      <c r="U15" s="372"/>
      <c r="V15" s="335"/>
      <c r="W15" s="371" t="str">
        <f t="shared" si="16"/>
        <v/>
      </c>
      <c r="X15" s="370"/>
      <c r="Y15" s="371" t="str">
        <f t="shared" si="17"/>
        <v/>
      </c>
      <c r="Z15" s="370"/>
      <c r="AA15" s="336"/>
      <c r="AB15" s="316">
        <v>3</v>
      </c>
      <c r="AC15" s="371">
        <f t="shared" si="0"/>
        <v>42</v>
      </c>
      <c r="AD15" s="317">
        <v>3</v>
      </c>
      <c r="AE15" s="371">
        <f t="shared" si="1"/>
        <v>42</v>
      </c>
      <c r="AF15" s="320">
        <v>6</v>
      </c>
      <c r="AG15" s="374" t="s">
        <v>29</v>
      </c>
      <c r="AH15" s="335"/>
      <c r="AI15" s="371" t="str">
        <f>IF(AH15*14=0,"",AH15*14)</f>
        <v/>
      </c>
      <c r="AJ15" s="370"/>
      <c r="AK15" s="371" t="str">
        <f>IF(AJ15*14=0,"",AJ15*14)</f>
        <v/>
      </c>
      <c r="AL15" s="370"/>
      <c r="AM15" s="336"/>
      <c r="AN15" s="335"/>
      <c r="AO15" s="371" t="str">
        <f>IF(AN15*14=0,"",AN15*14)</f>
        <v/>
      </c>
      <c r="AP15" s="346"/>
      <c r="AQ15" s="371" t="str">
        <f t="shared" si="2"/>
        <v/>
      </c>
      <c r="AR15" s="346"/>
      <c r="AS15" s="347"/>
      <c r="AT15" s="370"/>
      <c r="AU15" s="371" t="str">
        <f t="shared" si="18"/>
        <v/>
      </c>
      <c r="AV15" s="370"/>
      <c r="AW15" s="371" t="str">
        <f t="shared" si="3"/>
        <v/>
      </c>
      <c r="AX15" s="370"/>
      <c r="AY15" s="370"/>
      <c r="AZ15" s="337">
        <f t="shared" si="4"/>
        <v>3</v>
      </c>
      <c r="BA15" s="371">
        <f t="shared" si="5"/>
        <v>42</v>
      </c>
      <c r="BB15" s="373">
        <f t="shared" si="6"/>
        <v>3</v>
      </c>
      <c r="BC15" s="371">
        <f t="shared" si="7"/>
        <v>42</v>
      </c>
      <c r="BD15" s="373">
        <f t="shared" si="8"/>
        <v>6</v>
      </c>
      <c r="BE15" s="341">
        <f t="shared" si="9"/>
        <v>6</v>
      </c>
      <c r="BF15" s="176" t="s">
        <v>165</v>
      </c>
      <c r="BG15" s="176" t="s">
        <v>166</v>
      </c>
    </row>
    <row r="16" spans="1:59" ht="15.75" customHeight="1" x14ac:dyDescent="0.35">
      <c r="A16" s="136" t="s">
        <v>248</v>
      </c>
      <c r="B16" s="334" t="s">
        <v>139</v>
      </c>
      <c r="C16" s="369" t="s">
        <v>249</v>
      </c>
      <c r="D16" s="370"/>
      <c r="E16" s="371" t="str">
        <f t="shared" si="10"/>
        <v/>
      </c>
      <c r="F16" s="370"/>
      <c r="G16" s="371" t="str">
        <f t="shared" si="11"/>
        <v/>
      </c>
      <c r="H16" s="370"/>
      <c r="I16" s="372"/>
      <c r="J16" s="335"/>
      <c r="K16" s="371" t="str">
        <f t="shared" si="12"/>
        <v/>
      </c>
      <c r="L16" s="370"/>
      <c r="M16" s="371" t="str">
        <f t="shared" si="13"/>
        <v/>
      </c>
      <c r="N16" s="370"/>
      <c r="O16" s="336"/>
      <c r="P16" s="370"/>
      <c r="Q16" s="371" t="str">
        <f t="shared" si="14"/>
        <v/>
      </c>
      <c r="R16" s="370"/>
      <c r="S16" s="371" t="str">
        <f t="shared" si="15"/>
        <v/>
      </c>
      <c r="T16" s="370"/>
      <c r="U16" s="372"/>
      <c r="V16" s="335"/>
      <c r="W16" s="371" t="str">
        <f t="shared" si="16"/>
        <v/>
      </c>
      <c r="X16" s="370"/>
      <c r="Y16" s="371" t="str">
        <f t="shared" si="17"/>
        <v/>
      </c>
      <c r="Z16" s="370"/>
      <c r="AA16" s="336"/>
      <c r="AB16" s="316">
        <v>1</v>
      </c>
      <c r="AC16" s="371">
        <f t="shared" si="0"/>
        <v>14</v>
      </c>
      <c r="AD16" s="317">
        <v>2</v>
      </c>
      <c r="AE16" s="371">
        <f t="shared" si="1"/>
        <v>28</v>
      </c>
      <c r="AF16" s="317">
        <v>4</v>
      </c>
      <c r="AG16" s="318" t="s">
        <v>93</v>
      </c>
      <c r="AH16" s="335"/>
      <c r="AI16" s="371" t="str">
        <f>IF(AH16*14=0,"",AH16*14)</f>
        <v/>
      </c>
      <c r="AJ16" s="370"/>
      <c r="AK16" s="371" t="str">
        <f>IF(AJ16*14=0,"",AJ16*14)</f>
        <v/>
      </c>
      <c r="AL16" s="370"/>
      <c r="AM16" s="336"/>
      <c r="AN16" s="335"/>
      <c r="AO16" s="371" t="str">
        <f>IF(AN16*14=0,"",AN16*14)</f>
        <v/>
      </c>
      <c r="AP16" s="346"/>
      <c r="AQ16" s="371" t="str">
        <f t="shared" si="2"/>
        <v/>
      </c>
      <c r="AR16" s="346"/>
      <c r="AS16" s="347"/>
      <c r="AT16" s="370"/>
      <c r="AU16" s="371" t="str">
        <f t="shared" si="18"/>
        <v/>
      </c>
      <c r="AV16" s="370"/>
      <c r="AW16" s="371" t="str">
        <f t="shared" si="3"/>
        <v/>
      </c>
      <c r="AX16" s="370"/>
      <c r="AY16" s="370"/>
      <c r="AZ16" s="337">
        <f t="shared" si="4"/>
        <v>1</v>
      </c>
      <c r="BA16" s="371">
        <f t="shared" si="5"/>
        <v>14</v>
      </c>
      <c r="BB16" s="373">
        <f t="shared" si="6"/>
        <v>2</v>
      </c>
      <c r="BC16" s="371">
        <f t="shared" si="7"/>
        <v>28</v>
      </c>
      <c r="BD16" s="373">
        <f t="shared" si="8"/>
        <v>4</v>
      </c>
      <c r="BE16" s="341">
        <f t="shared" si="9"/>
        <v>3</v>
      </c>
      <c r="BF16" s="176" t="s">
        <v>165</v>
      </c>
      <c r="BG16" s="176" t="s">
        <v>166</v>
      </c>
    </row>
    <row r="17" spans="1:59" ht="15.75" customHeight="1" x14ac:dyDescent="0.35">
      <c r="A17" s="136" t="s">
        <v>250</v>
      </c>
      <c r="B17" s="326" t="s">
        <v>139</v>
      </c>
      <c r="C17" s="322" t="s">
        <v>251</v>
      </c>
      <c r="D17" s="370"/>
      <c r="E17" s="371" t="str">
        <f t="shared" si="10"/>
        <v/>
      </c>
      <c r="F17" s="370"/>
      <c r="G17" s="371" t="str">
        <f t="shared" si="11"/>
        <v/>
      </c>
      <c r="H17" s="370"/>
      <c r="I17" s="372"/>
      <c r="J17" s="335"/>
      <c r="K17" s="371" t="str">
        <f t="shared" si="12"/>
        <v/>
      </c>
      <c r="L17" s="370"/>
      <c r="M17" s="371" t="str">
        <f t="shared" si="13"/>
        <v/>
      </c>
      <c r="N17" s="370"/>
      <c r="O17" s="336"/>
      <c r="P17" s="370"/>
      <c r="Q17" s="371" t="str">
        <f t="shared" si="14"/>
        <v/>
      </c>
      <c r="R17" s="370"/>
      <c r="S17" s="371" t="str">
        <f t="shared" si="15"/>
        <v/>
      </c>
      <c r="T17" s="370"/>
      <c r="U17" s="372"/>
      <c r="V17" s="335"/>
      <c r="W17" s="371" t="str">
        <f t="shared" si="16"/>
        <v/>
      </c>
      <c r="X17" s="370"/>
      <c r="Y17" s="371" t="str">
        <f t="shared" si="17"/>
        <v/>
      </c>
      <c r="Z17" s="370"/>
      <c r="AA17" s="336"/>
      <c r="AB17" s="370"/>
      <c r="AC17" s="371" t="str">
        <f t="shared" si="0"/>
        <v/>
      </c>
      <c r="AD17" s="370"/>
      <c r="AE17" s="371" t="str">
        <f t="shared" si="1"/>
        <v/>
      </c>
      <c r="AF17" s="370"/>
      <c r="AG17" s="372"/>
      <c r="AH17" s="375">
        <v>1</v>
      </c>
      <c r="AI17" s="371">
        <f t="shared" ref="AI17:AI28" si="19">IF(AH17*14=0,"",AH17*14)</f>
        <v>14</v>
      </c>
      <c r="AJ17" s="209">
        <v>1</v>
      </c>
      <c r="AK17" s="371">
        <f t="shared" ref="AK17:AK23" si="20">IF(AJ17*14=0,"",AJ17*14)</f>
        <v>14</v>
      </c>
      <c r="AL17" s="209">
        <v>3</v>
      </c>
      <c r="AM17" s="323" t="s">
        <v>31</v>
      </c>
      <c r="AN17" s="335"/>
      <c r="AO17" s="371" t="str">
        <f t="shared" ref="AO17:AO28" si="21">IF(AN17*14=0,"",AN17*14)</f>
        <v/>
      </c>
      <c r="AP17" s="346"/>
      <c r="AQ17" s="371" t="str">
        <f t="shared" si="2"/>
        <v/>
      </c>
      <c r="AR17" s="346"/>
      <c r="AS17" s="347"/>
      <c r="AT17" s="370"/>
      <c r="AU17" s="371" t="str">
        <f t="shared" si="18"/>
        <v/>
      </c>
      <c r="AV17" s="370"/>
      <c r="AW17" s="371" t="str">
        <f t="shared" si="3"/>
        <v/>
      </c>
      <c r="AX17" s="370"/>
      <c r="AY17" s="370"/>
      <c r="AZ17" s="337">
        <f t="shared" si="4"/>
        <v>1</v>
      </c>
      <c r="BA17" s="371">
        <f t="shared" si="5"/>
        <v>14</v>
      </c>
      <c r="BB17" s="373">
        <f t="shared" si="6"/>
        <v>1</v>
      </c>
      <c r="BC17" s="371">
        <f t="shared" si="7"/>
        <v>14</v>
      </c>
      <c r="BD17" s="373">
        <f t="shared" si="8"/>
        <v>3</v>
      </c>
      <c r="BE17" s="341">
        <f t="shared" si="9"/>
        <v>2</v>
      </c>
      <c r="BF17" s="176" t="s">
        <v>241</v>
      </c>
      <c r="BG17" s="176" t="s">
        <v>69</v>
      </c>
    </row>
    <row r="18" spans="1:59" ht="31" x14ac:dyDescent="0.35">
      <c r="A18" s="207" t="s">
        <v>252</v>
      </c>
      <c r="B18" s="208" t="s">
        <v>139</v>
      </c>
      <c r="C18" s="324" t="s">
        <v>420</v>
      </c>
      <c r="D18" s="370"/>
      <c r="E18" s="371" t="str">
        <f t="shared" si="10"/>
        <v/>
      </c>
      <c r="F18" s="370"/>
      <c r="G18" s="371" t="str">
        <f t="shared" si="11"/>
        <v/>
      </c>
      <c r="H18" s="370"/>
      <c r="I18" s="372"/>
      <c r="J18" s="335"/>
      <c r="K18" s="371" t="str">
        <f t="shared" si="12"/>
        <v/>
      </c>
      <c r="L18" s="370"/>
      <c r="M18" s="371" t="str">
        <f t="shared" si="13"/>
        <v/>
      </c>
      <c r="N18" s="370"/>
      <c r="O18" s="336"/>
      <c r="P18" s="370"/>
      <c r="Q18" s="371" t="str">
        <f t="shared" si="14"/>
        <v/>
      </c>
      <c r="R18" s="370"/>
      <c r="S18" s="371" t="str">
        <f t="shared" si="15"/>
        <v/>
      </c>
      <c r="T18" s="370"/>
      <c r="U18" s="372"/>
      <c r="V18" s="335"/>
      <c r="W18" s="371" t="str">
        <f t="shared" si="16"/>
        <v/>
      </c>
      <c r="X18" s="370"/>
      <c r="Y18" s="371" t="str">
        <f t="shared" si="17"/>
        <v/>
      </c>
      <c r="Z18" s="370"/>
      <c r="AA18" s="336"/>
      <c r="AB18" s="370"/>
      <c r="AC18" s="371" t="str">
        <f t="shared" si="0"/>
        <v/>
      </c>
      <c r="AD18" s="370"/>
      <c r="AE18" s="371" t="str">
        <f t="shared" si="1"/>
        <v/>
      </c>
      <c r="AF18" s="370"/>
      <c r="AG18" s="372"/>
      <c r="AH18" s="375">
        <v>1</v>
      </c>
      <c r="AI18" s="371">
        <f t="shared" si="19"/>
        <v>14</v>
      </c>
      <c r="AJ18" s="209"/>
      <c r="AK18" s="371" t="str">
        <f t="shared" si="20"/>
        <v/>
      </c>
      <c r="AL18" s="209">
        <v>2</v>
      </c>
      <c r="AM18" s="374" t="s">
        <v>253</v>
      </c>
      <c r="AN18" s="335"/>
      <c r="AO18" s="371" t="str">
        <f t="shared" si="21"/>
        <v/>
      </c>
      <c r="AP18" s="346"/>
      <c r="AQ18" s="371" t="str">
        <f t="shared" si="2"/>
        <v/>
      </c>
      <c r="AR18" s="346"/>
      <c r="AS18" s="347"/>
      <c r="AT18" s="370"/>
      <c r="AU18" s="371" t="str">
        <f t="shared" si="18"/>
        <v/>
      </c>
      <c r="AV18" s="370"/>
      <c r="AW18" s="371" t="str">
        <f t="shared" si="3"/>
        <v/>
      </c>
      <c r="AX18" s="370"/>
      <c r="AY18" s="370"/>
      <c r="AZ18" s="337">
        <f t="shared" si="4"/>
        <v>1</v>
      </c>
      <c r="BA18" s="371">
        <f t="shared" si="5"/>
        <v>14</v>
      </c>
      <c r="BB18" s="373" t="str">
        <f t="shared" si="6"/>
        <v/>
      </c>
      <c r="BC18" s="371" t="str">
        <f t="shared" si="7"/>
        <v/>
      </c>
      <c r="BD18" s="373">
        <f t="shared" si="8"/>
        <v>2</v>
      </c>
      <c r="BE18" s="341">
        <f t="shared" si="9"/>
        <v>1</v>
      </c>
      <c r="BF18" s="176" t="s">
        <v>165</v>
      </c>
      <c r="BG18" s="176" t="s">
        <v>166</v>
      </c>
    </row>
    <row r="19" spans="1:59" ht="15.75" customHeight="1" x14ac:dyDescent="0.35">
      <c r="A19" s="325" t="s">
        <v>254</v>
      </c>
      <c r="B19" s="326" t="s">
        <v>139</v>
      </c>
      <c r="C19" s="327" t="s">
        <v>255</v>
      </c>
      <c r="D19" s="370"/>
      <c r="E19" s="371" t="str">
        <f t="shared" si="10"/>
        <v/>
      </c>
      <c r="F19" s="370"/>
      <c r="G19" s="371" t="str">
        <f t="shared" si="11"/>
        <v/>
      </c>
      <c r="H19" s="370"/>
      <c r="I19" s="372"/>
      <c r="J19" s="335"/>
      <c r="K19" s="371" t="str">
        <f t="shared" si="12"/>
        <v/>
      </c>
      <c r="L19" s="370"/>
      <c r="M19" s="371" t="str">
        <f t="shared" si="13"/>
        <v/>
      </c>
      <c r="N19" s="370"/>
      <c r="O19" s="336"/>
      <c r="P19" s="370"/>
      <c r="Q19" s="371" t="str">
        <f t="shared" si="14"/>
        <v/>
      </c>
      <c r="R19" s="370"/>
      <c r="S19" s="371" t="str">
        <f t="shared" si="15"/>
        <v/>
      </c>
      <c r="T19" s="370"/>
      <c r="U19" s="372"/>
      <c r="V19" s="335"/>
      <c r="W19" s="371" t="str">
        <f t="shared" si="16"/>
        <v/>
      </c>
      <c r="X19" s="370"/>
      <c r="Y19" s="371" t="str">
        <f t="shared" si="17"/>
        <v/>
      </c>
      <c r="Z19" s="370"/>
      <c r="AA19" s="336"/>
      <c r="AB19" s="370"/>
      <c r="AC19" s="371" t="str">
        <f t="shared" si="0"/>
        <v/>
      </c>
      <c r="AD19" s="376"/>
      <c r="AE19" s="371" t="str">
        <f t="shared" si="1"/>
        <v/>
      </c>
      <c r="AF19" s="370"/>
      <c r="AG19" s="372"/>
      <c r="AH19" s="375">
        <v>2</v>
      </c>
      <c r="AI19" s="371">
        <f t="shared" si="19"/>
        <v>28</v>
      </c>
      <c r="AJ19" s="209">
        <v>2</v>
      </c>
      <c r="AK19" s="371">
        <f t="shared" si="20"/>
        <v>28</v>
      </c>
      <c r="AL19" s="209">
        <v>4</v>
      </c>
      <c r="AM19" s="374" t="s">
        <v>29</v>
      </c>
      <c r="AN19" s="335"/>
      <c r="AO19" s="371" t="str">
        <f t="shared" si="21"/>
        <v/>
      </c>
      <c r="AP19" s="346"/>
      <c r="AQ19" s="371" t="str">
        <f t="shared" si="2"/>
        <v/>
      </c>
      <c r="AR19" s="346"/>
      <c r="AS19" s="347"/>
      <c r="AT19" s="370"/>
      <c r="AU19" s="371" t="str">
        <f t="shared" si="18"/>
        <v/>
      </c>
      <c r="AV19" s="370"/>
      <c r="AW19" s="371" t="str">
        <f t="shared" si="3"/>
        <v/>
      </c>
      <c r="AX19" s="370"/>
      <c r="AY19" s="370"/>
      <c r="AZ19" s="337">
        <f t="shared" si="4"/>
        <v>2</v>
      </c>
      <c r="BA19" s="371">
        <f t="shared" si="5"/>
        <v>28</v>
      </c>
      <c r="BB19" s="373">
        <f t="shared" si="6"/>
        <v>2</v>
      </c>
      <c r="BC19" s="371">
        <f t="shared" si="7"/>
        <v>28</v>
      </c>
      <c r="BD19" s="373">
        <f t="shared" si="8"/>
        <v>4</v>
      </c>
      <c r="BE19" s="341">
        <f t="shared" si="9"/>
        <v>4</v>
      </c>
      <c r="BF19" s="176" t="s">
        <v>165</v>
      </c>
      <c r="BG19" s="176" t="s">
        <v>166</v>
      </c>
    </row>
    <row r="20" spans="1:59" s="72" customFormat="1" ht="15.75" customHeight="1" x14ac:dyDescent="0.35">
      <c r="A20" s="325" t="s">
        <v>256</v>
      </c>
      <c r="B20" s="326" t="s">
        <v>139</v>
      </c>
      <c r="C20" s="327" t="s">
        <v>257</v>
      </c>
      <c r="D20" s="370"/>
      <c r="E20" s="371" t="str">
        <f t="shared" si="10"/>
        <v/>
      </c>
      <c r="F20" s="370"/>
      <c r="G20" s="371" t="str">
        <f t="shared" si="11"/>
        <v/>
      </c>
      <c r="H20" s="370"/>
      <c r="I20" s="372"/>
      <c r="J20" s="335"/>
      <c r="K20" s="371" t="str">
        <f t="shared" si="12"/>
        <v/>
      </c>
      <c r="L20" s="370"/>
      <c r="M20" s="371" t="str">
        <f t="shared" si="13"/>
        <v/>
      </c>
      <c r="N20" s="370"/>
      <c r="O20" s="336"/>
      <c r="P20" s="370"/>
      <c r="Q20" s="371" t="str">
        <f t="shared" si="14"/>
        <v/>
      </c>
      <c r="R20" s="370"/>
      <c r="S20" s="371" t="str">
        <f t="shared" si="15"/>
        <v/>
      </c>
      <c r="T20" s="370"/>
      <c r="U20" s="372"/>
      <c r="V20" s="335"/>
      <c r="W20" s="371" t="str">
        <f t="shared" si="16"/>
        <v/>
      </c>
      <c r="X20" s="370"/>
      <c r="Y20" s="371" t="str">
        <f t="shared" si="17"/>
        <v/>
      </c>
      <c r="Z20" s="370"/>
      <c r="AA20" s="336"/>
      <c r="AB20" s="370"/>
      <c r="AC20" s="371" t="str">
        <f t="shared" si="0"/>
        <v/>
      </c>
      <c r="AD20" s="370"/>
      <c r="AE20" s="371" t="str">
        <f t="shared" si="1"/>
        <v/>
      </c>
      <c r="AF20" s="370"/>
      <c r="AG20" s="372"/>
      <c r="AH20" s="375">
        <v>2</v>
      </c>
      <c r="AI20" s="371">
        <f t="shared" si="19"/>
        <v>28</v>
      </c>
      <c r="AJ20" s="209">
        <v>2</v>
      </c>
      <c r="AK20" s="371">
        <f t="shared" si="20"/>
        <v>28</v>
      </c>
      <c r="AL20" s="209">
        <v>4</v>
      </c>
      <c r="AM20" s="374" t="s">
        <v>29</v>
      </c>
      <c r="AN20" s="335"/>
      <c r="AO20" s="371" t="str">
        <f t="shared" si="21"/>
        <v/>
      </c>
      <c r="AP20" s="346"/>
      <c r="AQ20" s="371" t="str">
        <f t="shared" si="2"/>
        <v/>
      </c>
      <c r="AR20" s="346"/>
      <c r="AS20" s="347"/>
      <c r="AT20" s="370"/>
      <c r="AU20" s="371" t="str">
        <f t="shared" si="18"/>
        <v/>
      </c>
      <c r="AV20" s="370"/>
      <c r="AW20" s="371" t="str">
        <f t="shared" si="3"/>
        <v/>
      </c>
      <c r="AX20" s="370"/>
      <c r="AY20" s="370"/>
      <c r="AZ20" s="337">
        <f t="shared" si="4"/>
        <v>2</v>
      </c>
      <c r="BA20" s="371">
        <f t="shared" si="5"/>
        <v>28</v>
      </c>
      <c r="BB20" s="373">
        <f t="shared" si="6"/>
        <v>2</v>
      </c>
      <c r="BC20" s="371">
        <f t="shared" si="7"/>
        <v>28</v>
      </c>
      <c r="BD20" s="373">
        <f t="shared" si="8"/>
        <v>4</v>
      </c>
      <c r="BE20" s="341">
        <f t="shared" si="9"/>
        <v>4</v>
      </c>
      <c r="BF20" s="176" t="s">
        <v>165</v>
      </c>
      <c r="BG20" s="176" t="s">
        <v>166</v>
      </c>
    </row>
    <row r="21" spans="1:59" ht="15.75" customHeight="1" x14ac:dyDescent="0.35">
      <c r="A21" s="325" t="s">
        <v>258</v>
      </c>
      <c r="B21" s="326" t="s">
        <v>139</v>
      </c>
      <c r="C21" s="327" t="s">
        <v>259</v>
      </c>
      <c r="D21" s="370"/>
      <c r="E21" s="371" t="str">
        <f t="shared" si="10"/>
        <v/>
      </c>
      <c r="F21" s="370"/>
      <c r="G21" s="371" t="str">
        <f t="shared" si="11"/>
        <v/>
      </c>
      <c r="H21" s="370"/>
      <c r="I21" s="372"/>
      <c r="J21" s="335"/>
      <c r="K21" s="371" t="str">
        <f t="shared" si="12"/>
        <v/>
      </c>
      <c r="L21" s="370"/>
      <c r="M21" s="371" t="str">
        <f t="shared" si="13"/>
        <v/>
      </c>
      <c r="N21" s="370"/>
      <c r="O21" s="336"/>
      <c r="P21" s="370"/>
      <c r="Q21" s="371" t="str">
        <f t="shared" si="14"/>
        <v/>
      </c>
      <c r="R21" s="370"/>
      <c r="S21" s="371" t="str">
        <f t="shared" si="15"/>
        <v/>
      </c>
      <c r="T21" s="370"/>
      <c r="U21" s="372"/>
      <c r="V21" s="335"/>
      <c r="W21" s="371" t="str">
        <f t="shared" si="16"/>
        <v/>
      </c>
      <c r="X21" s="370"/>
      <c r="Y21" s="371" t="str">
        <f t="shared" si="17"/>
        <v/>
      </c>
      <c r="Z21" s="370"/>
      <c r="AA21" s="336"/>
      <c r="AB21" s="370"/>
      <c r="AC21" s="371" t="str">
        <f t="shared" si="0"/>
        <v/>
      </c>
      <c r="AD21" s="370"/>
      <c r="AE21" s="371" t="str">
        <f t="shared" si="1"/>
        <v/>
      </c>
      <c r="AF21" s="370"/>
      <c r="AG21" s="372"/>
      <c r="AH21" s="375">
        <v>2</v>
      </c>
      <c r="AI21" s="371">
        <f t="shared" si="19"/>
        <v>28</v>
      </c>
      <c r="AJ21" s="209">
        <v>2</v>
      </c>
      <c r="AK21" s="371">
        <f t="shared" si="20"/>
        <v>28</v>
      </c>
      <c r="AL21" s="209">
        <v>4</v>
      </c>
      <c r="AM21" s="374" t="s">
        <v>93</v>
      </c>
      <c r="AN21" s="335"/>
      <c r="AO21" s="371" t="str">
        <f t="shared" si="21"/>
        <v/>
      </c>
      <c r="AP21" s="346"/>
      <c r="AQ21" s="371" t="str">
        <f t="shared" si="2"/>
        <v/>
      </c>
      <c r="AR21" s="346"/>
      <c r="AS21" s="347"/>
      <c r="AT21" s="370"/>
      <c r="AU21" s="371" t="str">
        <f t="shared" si="18"/>
        <v/>
      </c>
      <c r="AV21" s="370"/>
      <c r="AW21" s="371" t="str">
        <f t="shared" si="3"/>
        <v/>
      </c>
      <c r="AX21" s="370"/>
      <c r="AY21" s="370"/>
      <c r="AZ21" s="337">
        <f t="shared" si="4"/>
        <v>2</v>
      </c>
      <c r="BA21" s="371">
        <f t="shared" si="5"/>
        <v>28</v>
      </c>
      <c r="BB21" s="373">
        <f t="shared" si="6"/>
        <v>2</v>
      </c>
      <c r="BC21" s="371">
        <f t="shared" si="7"/>
        <v>28</v>
      </c>
      <c r="BD21" s="373">
        <f t="shared" si="8"/>
        <v>4</v>
      </c>
      <c r="BE21" s="341">
        <f t="shared" si="9"/>
        <v>4</v>
      </c>
      <c r="BF21" s="176" t="s">
        <v>165</v>
      </c>
      <c r="BG21" s="176" t="s">
        <v>166</v>
      </c>
    </row>
    <row r="22" spans="1:59" ht="15.75" customHeight="1" x14ac:dyDescent="0.35">
      <c r="A22" s="325" t="s">
        <v>260</v>
      </c>
      <c r="B22" s="326" t="s">
        <v>139</v>
      </c>
      <c r="C22" s="137" t="s">
        <v>261</v>
      </c>
      <c r="D22" s="370"/>
      <c r="E22" s="371" t="str">
        <f t="shared" si="10"/>
        <v/>
      </c>
      <c r="F22" s="370"/>
      <c r="G22" s="371" t="str">
        <f t="shared" si="11"/>
        <v/>
      </c>
      <c r="H22" s="370"/>
      <c r="I22" s="372"/>
      <c r="J22" s="335"/>
      <c r="K22" s="371" t="str">
        <f t="shared" si="12"/>
        <v/>
      </c>
      <c r="L22" s="370"/>
      <c r="M22" s="371" t="str">
        <f t="shared" si="13"/>
        <v/>
      </c>
      <c r="N22" s="370"/>
      <c r="O22" s="336"/>
      <c r="P22" s="370"/>
      <c r="Q22" s="371" t="str">
        <f t="shared" si="14"/>
        <v/>
      </c>
      <c r="R22" s="370"/>
      <c r="S22" s="371" t="str">
        <f t="shared" si="15"/>
        <v/>
      </c>
      <c r="T22" s="370"/>
      <c r="U22" s="372"/>
      <c r="V22" s="335"/>
      <c r="W22" s="371" t="str">
        <f t="shared" si="16"/>
        <v/>
      </c>
      <c r="X22" s="370"/>
      <c r="Y22" s="371" t="str">
        <f t="shared" si="17"/>
        <v/>
      </c>
      <c r="Z22" s="370"/>
      <c r="AA22" s="336"/>
      <c r="AB22" s="370"/>
      <c r="AC22" s="371" t="str">
        <f t="shared" si="0"/>
        <v/>
      </c>
      <c r="AD22" s="370"/>
      <c r="AE22" s="371" t="str">
        <f t="shared" si="1"/>
        <v/>
      </c>
      <c r="AF22" s="370"/>
      <c r="AG22" s="372"/>
      <c r="AH22" s="328">
        <v>2</v>
      </c>
      <c r="AI22" s="371">
        <f t="shared" si="19"/>
        <v>28</v>
      </c>
      <c r="AJ22" s="209">
        <v>3</v>
      </c>
      <c r="AK22" s="371">
        <f t="shared" si="20"/>
        <v>42</v>
      </c>
      <c r="AL22" s="209">
        <v>4</v>
      </c>
      <c r="AM22" s="323" t="s">
        <v>262</v>
      </c>
      <c r="AN22" s="328"/>
      <c r="AO22" s="371" t="str">
        <f t="shared" si="21"/>
        <v/>
      </c>
      <c r="AP22" s="209"/>
      <c r="AQ22" s="371" t="str">
        <f t="shared" si="2"/>
        <v/>
      </c>
      <c r="AR22" s="209"/>
      <c r="AS22" s="138"/>
      <c r="AT22" s="370"/>
      <c r="AU22" s="371" t="str">
        <f t="shared" si="18"/>
        <v/>
      </c>
      <c r="AV22" s="370"/>
      <c r="AW22" s="371" t="str">
        <f t="shared" si="3"/>
        <v/>
      </c>
      <c r="AX22" s="370"/>
      <c r="AY22" s="370"/>
      <c r="AZ22" s="337">
        <f t="shared" si="4"/>
        <v>2</v>
      </c>
      <c r="BA22" s="371">
        <f t="shared" si="5"/>
        <v>28</v>
      </c>
      <c r="BB22" s="373">
        <f t="shared" si="6"/>
        <v>3</v>
      </c>
      <c r="BC22" s="371">
        <f t="shared" si="7"/>
        <v>42</v>
      </c>
      <c r="BD22" s="373">
        <f t="shared" si="8"/>
        <v>4</v>
      </c>
      <c r="BE22" s="341">
        <f t="shared" si="9"/>
        <v>5</v>
      </c>
      <c r="BF22" s="176" t="s">
        <v>165</v>
      </c>
      <c r="BG22" s="176" t="s">
        <v>166</v>
      </c>
    </row>
    <row r="23" spans="1:59" ht="16.149999999999999" customHeight="1" x14ac:dyDescent="0.35">
      <c r="A23" s="207" t="s">
        <v>263</v>
      </c>
      <c r="B23" s="208" t="s">
        <v>139</v>
      </c>
      <c r="C23" s="324" t="s">
        <v>264</v>
      </c>
      <c r="D23" s="370"/>
      <c r="E23" s="371"/>
      <c r="F23" s="370"/>
      <c r="G23" s="371"/>
      <c r="H23" s="370"/>
      <c r="I23" s="372"/>
      <c r="J23" s="335"/>
      <c r="K23" s="371"/>
      <c r="L23" s="370"/>
      <c r="M23" s="371"/>
      <c r="N23" s="370"/>
      <c r="O23" s="336"/>
      <c r="P23" s="370"/>
      <c r="Q23" s="371"/>
      <c r="R23" s="370"/>
      <c r="S23" s="371"/>
      <c r="T23" s="370"/>
      <c r="U23" s="372"/>
      <c r="V23" s="335"/>
      <c r="W23" s="371"/>
      <c r="X23" s="370"/>
      <c r="Y23" s="371"/>
      <c r="Z23" s="370"/>
      <c r="AA23" s="336"/>
      <c r="AB23" s="370"/>
      <c r="AC23" s="371"/>
      <c r="AD23" s="370"/>
      <c r="AE23" s="371"/>
      <c r="AF23" s="370"/>
      <c r="AG23" s="372"/>
      <c r="AH23" s="328">
        <v>3</v>
      </c>
      <c r="AI23" s="339">
        <f t="shared" si="19"/>
        <v>42</v>
      </c>
      <c r="AJ23" s="85">
        <v>3</v>
      </c>
      <c r="AK23" s="172">
        <f t="shared" si="20"/>
        <v>42</v>
      </c>
      <c r="AL23" s="85">
        <v>5</v>
      </c>
      <c r="AM23" s="173" t="s">
        <v>29</v>
      </c>
      <c r="AN23" s="328"/>
      <c r="AO23" s="371"/>
      <c r="AP23" s="209"/>
      <c r="AQ23" s="371"/>
      <c r="AR23" s="209"/>
      <c r="AS23" s="377"/>
      <c r="AT23" s="370"/>
      <c r="AU23" s="371"/>
      <c r="AV23" s="370"/>
      <c r="AW23" s="371"/>
      <c r="AX23" s="370"/>
      <c r="AY23" s="370"/>
      <c r="AZ23" s="337">
        <f t="shared" si="4"/>
        <v>3</v>
      </c>
      <c r="BA23" s="371">
        <f t="shared" si="5"/>
        <v>42</v>
      </c>
      <c r="BB23" s="373">
        <f t="shared" si="6"/>
        <v>3</v>
      </c>
      <c r="BC23" s="371">
        <f t="shared" si="7"/>
        <v>42</v>
      </c>
      <c r="BD23" s="373">
        <f t="shared" si="8"/>
        <v>5</v>
      </c>
      <c r="BE23" s="341">
        <f t="shared" si="9"/>
        <v>6</v>
      </c>
      <c r="BF23" s="176" t="s">
        <v>165</v>
      </c>
      <c r="BG23" s="176" t="s">
        <v>166</v>
      </c>
    </row>
    <row r="24" spans="1:59" ht="15.75" customHeight="1" x14ac:dyDescent="0.35">
      <c r="A24" s="325" t="s">
        <v>265</v>
      </c>
      <c r="B24" s="326" t="s">
        <v>139</v>
      </c>
      <c r="C24" s="327" t="s">
        <v>266</v>
      </c>
      <c r="D24" s="370"/>
      <c r="E24" s="371" t="str">
        <f t="shared" si="10"/>
        <v/>
      </c>
      <c r="F24" s="370"/>
      <c r="G24" s="371" t="str">
        <f t="shared" si="11"/>
        <v/>
      </c>
      <c r="H24" s="370"/>
      <c r="I24" s="372"/>
      <c r="J24" s="335"/>
      <c r="K24" s="371" t="str">
        <f t="shared" si="12"/>
        <v/>
      </c>
      <c r="L24" s="370"/>
      <c r="M24" s="371" t="str">
        <f t="shared" si="13"/>
        <v/>
      </c>
      <c r="N24" s="370"/>
      <c r="O24" s="336"/>
      <c r="P24" s="370"/>
      <c r="Q24" s="371" t="str">
        <f t="shared" si="14"/>
        <v/>
      </c>
      <c r="R24" s="370"/>
      <c r="S24" s="371" t="str">
        <f t="shared" si="15"/>
        <v/>
      </c>
      <c r="T24" s="370"/>
      <c r="U24" s="372"/>
      <c r="V24" s="335"/>
      <c r="W24" s="371" t="str">
        <f t="shared" si="16"/>
        <v/>
      </c>
      <c r="X24" s="370"/>
      <c r="Y24" s="371" t="str">
        <f t="shared" si="17"/>
        <v/>
      </c>
      <c r="Z24" s="370"/>
      <c r="AA24" s="336"/>
      <c r="AB24" s="370"/>
      <c r="AC24" s="371" t="str">
        <f t="shared" si="0"/>
        <v/>
      </c>
      <c r="AD24" s="370"/>
      <c r="AE24" s="371" t="str">
        <f t="shared" si="1"/>
        <v/>
      </c>
      <c r="AF24" s="370"/>
      <c r="AG24" s="372"/>
      <c r="AH24" s="84"/>
      <c r="AI24" s="339" t="str">
        <f t="shared" si="19"/>
        <v/>
      </c>
      <c r="AJ24" s="85"/>
      <c r="AK24" s="86"/>
      <c r="AL24" s="85"/>
      <c r="AM24" s="87"/>
      <c r="AN24" s="375">
        <v>2</v>
      </c>
      <c r="AO24" s="371">
        <f t="shared" si="21"/>
        <v>28</v>
      </c>
      <c r="AP24" s="209">
        <v>3</v>
      </c>
      <c r="AQ24" s="371">
        <f t="shared" si="2"/>
        <v>42</v>
      </c>
      <c r="AR24" s="209">
        <v>5</v>
      </c>
      <c r="AS24" s="377" t="s">
        <v>262</v>
      </c>
      <c r="AT24" s="370"/>
      <c r="AU24" s="371" t="str">
        <f t="shared" si="18"/>
        <v/>
      </c>
      <c r="AV24" s="370"/>
      <c r="AW24" s="371" t="str">
        <f t="shared" si="3"/>
        <v/>
      </c>
      <c r="AX24" s="370"/>
      <c r="AY24" s="370"/>
      <c r="AZ24" s="337">
        <f t="shared" si="4"/>
        <v>2</v>
      </c>
      <c r="BA24" s="371">
        <f t="shared" si="5"/>
        <v>28</v>
      </c>
      <c r="BB24" s="373">
        <f t="shared" si="6"/>
        <v>3</v>
      </c>
      <c r="BC24" s="371">
        <f t="shared" si="7"/>
        <v>42</v>
      </c>
      <c r="BD24" s="373">
        <f t="shared" si="8"/>
        <v>5</v>
      </c>
      <c r="BE24" s="341">
        <f t="shared" si="9"/>
        <v>5</v>
      </c>
      <c r="BF24" s="176" t="s">
        <v>165</v>
      </c>
      <c r="BG24" s="176" t="s">
        <v>166</v>
      </c>
    </row>
    <row r="25" spans="1:59" ht="15.75" customHeight="1" x14ac:dyDescent="0.35">
      <c r="A25" s="325" t="s">
        <v>267</v>
      </c>
      <c r="B25" s="326" t="s">
        <v>139</v>
      </c>
      <c r="C25" s="137" t="s">
        <v>268</v>
      </c>
      <c r="D25" s="370"/>
      <c r="E25" s="371"/>
      <c r="F25" s="370"/>
      <c r="G25" s="371"/>
      <c r="H25" s="370"/>
      <c r="I25" s="372"/>
      <c r="J25" s="335"/>
      <c r="K25" s="371"/>
      <c r="L25" s="370"/>
      <c r="M25" s="371"/>
      <c r="N25" s="370"/>
      <c r="O25" s="336"/>
      <c r="P25" s="370"/>
      <c r="Q25" s="371"/>
      <c r="R25" s="370"/>
      <c r="S25" s="371"/>
      <c r="T25" s="370"/>
      <c r="U25" s="372"/>
      <c r="V25" s="335"/>
      <c r="W25" s="371"/>
      <c r="X25" s="370"/>
      <c r="Y25" s="371"/>
      <c r="Z25" s="370"/>
      <c r="AA25" s="336"/>
      <c r="AB25" s="370"/>
      <c r="AC25" s="371"/>
      <c r="AD25" s="370"/>
      <c r="AE25" s="371"/>
      <c r="AF25" s="370"/>
      <c r="AG25" s="372"/>
      <c r="AH25" s="378"/>
      <c r="AI25" s="379"/>
      <c r="AJ25" s="380"/>
      <c r="AK25" s="381"/>
      <c r="AL25" s="380"/>
      <c r="AM25" s="382"/>
      <c r="AN25" s="375">
        <v>1</v>
      </c>
      <c r="AO25" s="371">
        <f t="shared" si="21"/>
        <v>14</v>
      </c>
      <c r="AP25" s="209">
        <v>1</v>
      </c>
      <c r="AQ25" s="371">
        <f t="shared" si="2"/>
        <v>14</v>
      </c>
      <c r="AR25" s="209">
        <v>2</v>
      </c>
      <c r="AS25" s="377" t="s">
        <v>31</v>
      </c>
      <c r="AT25" s="370"/>
      <c r="AU25" s="371"/>
      <c r="AV25" s="370"/>
      <c r="AW25" s="371"/>
      <c r="AX25" s="370"/>
      <c r="AY25" s="370"/>
      <c r="AZ25" s="337">
        <f t="shared" si="4"/>
        <v>1</v>
      </c>
      <c r="BA25" s="371">
        <f t="shared" si="5"/>
        <v>14</v>
      </c>
      <c r="BB25" s="373">
        <f t="shared" si="6"/>
        <v>1</v>
      </c>
      <c r="BC25" s="371">
        <f t="shared" si="7"/>
        <v>14</v>
      </c>
      <c r="BD25" s="373">
        <f t="shared" si="8"/>
        <v>2</v>
      </c>
      <c r="BE25" s="341">
        <f t="shared" si="9"/>
        <v>2</v>
      </c>
      <c r="BF25" s="176" t="s">
        <v>241</v>
      </c>
      <c r="BG25" s="176" t="s">
        <v>204</v>
      </c>
    </row>
    <row r="26" spans="1:59" x14ac:dyDescent="0.35">
      <c r="A26" s="325" t="s">
        <v>269</v>
      </c>
      <c r="B26" s="326" t="s">
        <v>139</v>
      </c>
      <c r="C26" s="137" t="s">
        <v>270</v>
      </c>
      <c r="D26" s="370"/>
      <c r="E26" s="371" t="str">
        <f t="shared" si="10"/>
        <v/>
      </c>
      <c r="F26" s="370"/>
      <c r="G26" s="371" t="str">
        <f t="shared" si="11"/>
        <v/>
      </c>
      <c r="H26" s="370"/>
      <c r="I26" s="372"/>
      <c r="J26" s="335"/>
      <c r="K26" s="371" t="str">
        <f t="shared" si="12"/>
        <v/>
      </c>
      <c r="L26" s="370"/>
      <c r="M26" s="371" t="str">
        <f t="shared" si="13"/>
        <v/>
      </c>
      <c r="N26" s="370"/>
      <c r="O26" s="336"/>
      <c r="P26" s="370"/>
      <c r="Q26" s="371" t="str">
        <f t="shared" si="14"/>
        <v/>
      </c>
      <c r="R26" s="370"/>
      <c r="S26" s="371" t="str">
        <f t="shared" si="15"/>
        <v/>
      </c>
      <c r="T26" s="370"/>
      <c r="U26" s="372"/>
      <c r="V26" s="335"/>
      <c r="W26" s="371" t="str">
        <f t="shared" si="16"/>
        <v/>
      </c>
      <c r="X26" s="370"/>
      <c r="Y26" s="371" t="str">
        <f t="shared" si="17"/>
        <v/>
      </c>
      <c r="Z26" s="370"/>
      <c r="AA26" s="336"/>
      <c r="AB26" s="370"/>
      <c r="AC26" s="371" t="str">
        <f t="shared" si="0"/>
        <v/>
      </c>
      <c r="AD26" s="370"/>
      <c r="AE26" s="371" t="str">
        <f t="shared" si="1"/>
        <v/>
      </c>
      <c r="AF26" s="370"/>
      <c r="AG26" s="372"/>
      <c r="AH26" s="335"/>
      <c r="AI26" s="371" t="str">
        <f t="shared" si="19"/>
        <v/>
      </c>
      <c r="AJ26" s="370"/>
      <c r="AK26" s="371" t="str">
        <f t="shared" ref="AK26:AK29" si="22">IF(AJ26*14=0,"",AJ26*14)</f>
        <v/>
      </c>
      <c r="AL26" s="370"/>
      <c r="AM26" s="336"/>
      <c r="AN26" s="328">
        <v>2</v>
      </c>
      <c r="AO26" s="371">
        <f t="shared" si="21"/>
        <v>28</v>
      </c>
      <c r="AP26" s="209">
        <v>3</v>
      </c>
      <c r="AQ26" s="371">
        <f t="shared" si="2"/>
        <v>42</v>
      </c>
      <c r="AR26" s="209">
        <v>6</v>
      </c>
      <c r="AS26" s="138" t="s">
        <v>93</v>
      </c>
      <c r="AT26" s="370"/>
      <c r="AU26" s="371" t="str">
        <f t="shared" si="18"/>
        <v/>
      </c>
      <c r="AV26" s="370"/>
      <c r="AW26" s="371" t="str">
        <f t="shared" si="3"/>
        <v/>
      </c>
      <c r="AX26" s="370"/>
      <c r="AY26" s="370"/>
      <c r="AZ26" s="338">
        <f t="shared" si="4"/>
        <v>2</v>
      </c>
      <c r="BA26" s="371">
        <f t="shared" si="5"/>
        <v>28</v>
      </c>
      <c r="BB26" s="383">
        <f t="shared" si="6"/>
        <v>3</v>
      </c>
      <c r="BC26" s="371">
        <f t="shared" si="7"/>
        <v>42</v>
      </c>
      <c r="BD26" s="383">
        <f t="shared" si="8"/>
        <v>6</v>
      </c>
      <c r="BE26" s="341">
        <f t="shared" si="9"/>
        <v>5</v>
      </c>
      <c r="BF26" s="176" t="s">
        <v>165</v>
      </c>
      <c r="BG26" s="176" t="s">
        <v>166</v>
      </c>
    </row>
    <row r="27" spans="1:59" ht="15.75" customHeight="1" x14ac:dyDescent="0.35">
      <c r="A27" s="325" t="s">
        <v>271</v>
      </c>
      <c r="B27" s="326" t="s">
        <v>139</v>
      </c>
      <c r="C27" s="137" t="s">
        <v>272</v>
      </c>
      <c r="D27" s="370"/>
      <c r="E27" s="371" t="str">
        <f>IF(D27*14=0,"",D27*14)</f>
        <v/>
      </c>
      <c r="F27" s="370"/>
      <c r="G27" s="371" t="str">
        <f>IF(F27*14=0,"",F27*14)</f>
        <v/>
      </c>
      <c r="H27" s="370"/>
      <c r="I27" s="372"/>
      <c r="J27" s="335"/>
      <c r="K27" s="371" t="str">
        <f>IF(J27*14=0,"",J27*14)</f>
        <v/>
      </c>
      <c r="L27" s="370"/>
      <c r="M27" s="371" t="str">
        <f>IF(L27*14=0,"",L27*14)</f>
        <v/>
      </c>
      <c r="N27" s="370"/>
      <c r="O27" s="336"/>
      <c r="P27" s="370"/>
      <c r="Q27" s="371" t="str">
        <f>IF(P27*14=0,"",P27*14)</f>
        <v/>
      </c>
      <c r="R27" s="370"/>
      <c r="S27" s="371" t="str">
        <f>IF(R27*14=0,"",R27*14)</f>
        <v/>
      </c>
      <c r="T27" s="370"/>
      <c r="U27" s="372"/>
      <c r="V27" s="335"/>
      <c r="W27" s="371" t="str">
        <f>IF(V27*14=0,"",V27*14)</f>
        <v/>
      </c>
      <c r="X27" s="370"/>
      <c r="Y27" s="371" t="str">
        <f>IF(X27*14=0,"",X27*14)</f>
        <v/>
      </c>
      <c r="Z27" s="370"/>
      <c r="AA27" s="336"/>
      <c r="AB27" s="370"/>
      <c r="AC27" s="371" t="str">
        <f>IF(AB27*14=0,"",AB27*14)</f>
        <v/>
      </c>
      <c r="AD27" s="370"/>
      <c r="AE27" s="371" t="str">
        <f>IF(AD27*14=0,"",AD27*14)</f>
        <v/>
      </c>
      <c r="AF27" s="370"/>
      <c r="AG27" s="372"/>
      <c r="AH27" s="335"/>
      <c r="AI27" s="371" t="str">
        <f>IF(AH27*14=0,"",AH27*14)</f>
        <v/>
      </c>
      <c r="AJ27" s="370"/>
      <c r="AK27" s="371" t="str">
        <f t="shared" si="22"/>
        <v/>
      </c>
      <c r="AL27" s="370"/>
      <c r="AM27" s="336"/>
      <c r="AN27" s="328">
        <v>2</v>
      </c>
      <c r="AO27" s="371">
        <f>IF(AN27*14=0,"",AN27*14)</f>
        <v>28</v>
      </c>
      <c r="AP27" s="209">
        <v>2</v>
      </c>
      <c r="AQ27" s="371">
        <f>IF(AP27*14=0,"",AP27*14)</f>
        <v>28</v>
      </c>
      <c r="AR27" s="209">
        <v>5</v>
      </c>
      <c r="AS27" s="377" t="s">
        <v>31</v>
      </c>
      <c r="AT27" s="370"/>
      <c r="AU27" s="371" t="str">
        <f>IF(AT27*14=0,"",AT27*14)</f>
        <v/>
      </c>
      <c r="AV27" s="370"/>
      <c r="AW27" s="371" t="str">
        <f t="shared" si="3"/>
        <v/>
      </c>
      <c r="AX27" s="370"/>
      <c r="AY27" s="370"/>
      <c r="AZ27" s="337">
        <f t="shared" si="4"/>
        <v>2</v>
      </c>
      <c r="BA27" s="371">
        <f t="shared" si="5"/>
        <v>28</v>
      </c>
      <c r="BB27" s="373">
        <f t="shared" si="6"/>
        <v>2</v>
      </c>
      <c r="BC27" s="371">
        <f t="shared" si="7"/>
        <v>28</v>
      </c>
      <c r="BD27" s="373">
        <f t="shared" si="8"/>
        <v>5</v>
      </c>
      <c r="BE27" s="341">
        <f t="shared" si="9"/>
        <v>4</v>
      </c>
      <c r="BF27" s="176" t="s">
        <v>165</v>
      </c>
      <c r="BG27" s="176" t="s">
        <v>166</v>
      </c>
    </row>
    <row r="28" spans="1:59" ht="15.75" customHeight="1" x14ac:dyDescent="0.35">
      <c r="A28" s="325" t="s">
        <v>273</v>
      </c>
      <c r="B28" s="326" t="s">
        <v>139</v>
      </c>
      <c r="C28" s="137" t="s">
        <v>274</v>
      </c>
      <c r="D28" s="370"/>
      <c r="E28" s="371" t="str">
        <f t="shared" si="10"/>
        <v/>
      </c>
      <c r="F28" s="370"/>
      <c r="G28" s="371" t="str">
        <f t="shared" si="11"/>
        <v/>
      </c>
      <c r="H28" s="370"/>
      <c r="I28" s="372"/>
      <c r="J28" s="335"/>
      <c r="K28" s="371" t="str">
        <f t="shared" si="12"/>
        <v/>
      </c>
      <c r="L28" s="370"/>
      <c r="M28" s="371" t="str">
        <f t="shared" si="13"/>
        <v/>
      </c>
      <c r="N28" s="370"/>
      <c r="O28" s="336"/>
      <c r="P28" s="370"/>
      <c r="Q28" s="371" t="str">
        <f t="shared" si="14"/>
        <v/>
      </c>
      <c r="R28" s="370"/>
      <c r="S28" s="371" t="str">
        <f t="shared" si="15"/>
        <v/>
      </c>
      <c r="T28" s="370"/>
      <c r="U28" s="372"/>
      <c r="V28" s="335"/>
      <c r="W28" s="371" t="str">
        <f t="shared" si="16"/>
        <v/>
      </c>
      <c r="X28" s="370"/>
      <c r="Y28" s="371" t="str">
        <f t="shared" si="17"/>
        <v/>
      </c>
      <c r="Z28" s="370"/>
      <c r="AA28" s="336"/>
      <c r="AB28" s="370"/>
      <c r="AC28" s="371" t="str">
        <f t="shared" si="0"/>
        <v/>
      </c>
      <c r="AD28" s="370"/>
      <c r="AE28" s="371" t="str">
        <f t="shared" si="1"/>
        <v/>
      </c>
      <c r="AF28" s="370"/>
      <c r="AG28" s="372"/>
      <c r="AH28" s="335"/>
      <c r="AI28" s="371" t="str">
        <f t="shared" si="19"/>
        <v/>
      </c>
      <c r="AJ28" s="370"/>
      <c r="AK28" s="371" t="str">
        <f t="shared" si="22"/>
        <v/>
      </c>
      <c r="AL28" s="370"/>
      <c r="AM28" s="336"/>
      <c r="AN28" s="335">
        <v>2</v>
      </c>
      <c r="AO28" s="371">
        <f t="shared" si="21"/>
        <v>28</v>
      </c>
      <c r="AP28" s="346">
        <v>2</v>
      </c>
      <c r="AQ28" s="371">
        <f t="shared" si="2"/>
        <v>28</v>
      </c>
      <c r="AR28" s="346">
        <v>5</v>
      </c>
      <c r="AS28" s="377" t="s">
        <v>31</v>
      </c>
      <c r="AT28" s="384"/>
      <c r="AU28" s="371"/>
      <c r="AV28" s="209"/>
      <c r="AW28" s="140"/>
      <c r="AX28" s="209"/>
      <c r="AY28" s="377"/>
      <c r="AZ28" s="337">
        <f t="shared" si="4"/>
        <v>2</v>
      </c>
      <c r="BA28" s="371">
        <f t="shared" si="5"/>
        <v>28</v>
      </c>
      <c r="BB28" s="373">
        <f t="shared" si="6"/>
        <v>2</v>
      </c>
      <c r="BC28" s="371">
        <f t="shared" si="7"/>
        <v>28</v>
      </c>
      <c r="BD28" s="373">
        <f t="shared" si="8"/>
        <v>5</v>
      </c>
      <c r="BE28" s="341">
        <f t="shared" si="9"/>
        <v>4</v>
      </c>
      <c r="BF28" s="176" t="s">
        <v>165</v>
      </c>
      <c r="BG28" s="176" t="s">
        <v>166</v>
      </c>
    </row>
    <row r="29" spans="1:59" ht="15.75" customHeight="1" x14ac:dyDescent="0.35">
      <c r="A29" s="325" t="s">
        <v>275</v>
      </c>
      <c r="B29" s="326" t="s">
        <v>139</v>
      </c>
      <c r="C29" s="137" t="s">
        <v>276</v>
      </c>
      <c r="D29" s="370"/>
      <c r="E29" s="371" t="str">
        <f>IF(D29*14=0,"",D29*14)</f>
        <v/>
      </c>
      <c r="F29" s="370"/>
      <c r="G29" s="371" t="str">
        <f>IF(F29*14=0,"",F29*14)</f>
        <v/>
      </c>
      <c r="H29" s="370"/>
      <c r="I29" s="372"/>
      <c r="J29" s="335"/>
      <c r="K29" s="371" t="str">
        <f>IF(J29*14=0,"",J29*14)</f>
        <v/>
      </c>
      <c r="L29" s="370"/>
      <c r="M29" s="371" t="str">
        <f>IF(L29*14=0,"",L29*14)</f>
        <v/>
      </c>
      <c r="N29" s="370"/>
      <c r="O29" s="336"/>
      <c r="P29" s="370"/>
      <c r="Q29" s="371" t="str">
        <f>IF(P29*14=0,"",P29*14)</f>
        <v/>
      </c>
      <c r="R29" s="370"/>
      <c r="S29" s="371" t="str">
        <f>IF(R29*14=0,"",R29*14)</f>
        <v/>
      </c>
      <c r="T29" s="370"/>
      <c r="U29" s="372"/>
      <c r="V29" s="335"/>
      <c r="W29" s="371" t="str">
        <f>IF(V29*14=0,"",V29*14)</f>
        <v/>
      </c>
      <c r="X29" s="370"/>
      <c r="Y29" s="371" t="str">
        <f>IF(X29*14=0,"",X29*14)</f>
        <v/>
      </c>
      <c r="Z29" s="370"/>
      <c r="AA29" s="336"/>
      <c r="AB29" s="370"/>
      <c r="AC29" s="371" t="str">
        <f>IF(AB29*14=0,"",AB29*14)</f>
        <v/>
      </c>
      <c r="AD29" s="370"/>
      <c r="AE29" s="371" t="str">
        <f>IF(AD29*14=0,"",AD29*14)</f>
        <v/>
      </c>
      <c r="AF29" s="370"/>
      <c r="AG29" s="372"/>
      <c r="AH29" s="335"/>
      <c r="AI29" s="371" t="str">
        <f>IF(AH29*14=0,"",AH29*14)</f>
        <v/>
      </c>
      <c r="AJ29" s="370"/>
      <c r="AK29" s="371" t="str">
        <f t="shared" si="22"/>
        <v/>
      </c>
      <c r="AL29" s="370"/>
      <c r="AM29" s="336"/>
      <c r="AN29" s="335">
        <v>2</v>
      </c>
      <c r="AO29" s="371">
        <f>IF(AN29*14=0,"",AN29*14)</f>
        <v>28</v>
      </c>
      <c r="AP29" s="346">
        <v>2</v>
      </c>
      <c r="AQ29" s="371">
        <f>IF(AP29*14=0,"",AP29*14)</f>
        <v>28</v>
      </c>
      <c r="AR29" s="346">
        <v>4</v>
      </c>
      <c r="AS29" s="138" t="s">
        <v>93</v>
      </c>
      <c r="AT29" s="328"/>
      <c r="AU29" s="371"/>
      <c r="AV29" s="209"/>
      <c r="AW29" s="140"/>
      <c r="AX29" s="209"/>
      <c r="AY29" s="374"/>
      <c r="AZ29" s="337">
        <f t="shared" si="4"/>
        <v>2</v>
      </c>
      <c r="BA29" s="371">
        <f t="shared" si="5"/>
        <v>28</v>
      </c>
      <c r="BB29" s="373">
        <f t="shared" si="6"/>
        <v>2</v>
      </c>
      <c r="BC29" s="371">
        <f t="shared" si="7"/>
        <v>28</v>
      </c>
      <c r="BD29" s="373">
        <f t="shared" si="8"/>
        <v>4</v>
      </c>
      <c r="BE29" s="341">
        <f t="shared" si="9"/>
        <v>4</v>
      </c>
      <c r="BF29" s="142" t="s">
        <v>165</v>
      </c>
      <c r="BG29" s="176" t="s">
        <v>166</v>
      </c>
    </row>
    <row r="30" spans="1:59" s="398" customFormat="1" ht="15.75" customHeight="1" x14ac:dyDescent="0.35">
      <c r="A30" s="325" t="s">
        <v>277</v>
      </c>
      <c r="B30" s="326" t="s">
        <v>139</v>
      </c>
      <c r="C30" s="137" t="s">
        <v>278</v>
      </c>
      <c r="D30" s="385"/>
      <c r="E30" s="386" t="str">
        <f>IF(D30*14=0,"",D30*14)</f>
        <v/>
      </c>
      <c r="F30" s="387"/>
      <c r="G30" s="386" t="str">
        <f>IF(F30*14=0,"",F30*14)</f>
        <v/>
      </c>
      <c r="H30" s="388"/>
      <c r="I30" s="389"/>
      <c r="J30" s="390"/>
      <c r="K30" s="386" t="str">
        <f>IF(J30*14=0,"",J30*14)</f>
        <v/>
      </c>
      <c r="L30" s="387"/>
      <c r="M30" s="386" t="str">
        <f>IF(L30*14=0,"",L30*14)</f>
        <v/>
      </c>
      <c r="N30" s="388"/>
      <c r="O30" s="389"/>
      <c r="P30" s="391"/>
      <c r="Q30" s="386" t="str">
        <f>IF(P30*14=0,"",P30*14)</f>
        <v/>
      </c>
      <c r="R30" s="387"/>
      <c r="S30" s="386" t="str">
        <f>IF(R30*14=0,"",R30*14)</f>
        <v/>
      </c>
      <c r="T30" s="388"/>
      <c r="U30" s="388"/>
      <c r="V30" s="392"/>
      <c r="W30" s="386" t="str">
        <f>IF(V30*14=0,"",V30*14)</f>
        <v/>
      </c>
      <c r="X30" s="387"/>
      <c r="Y30" s="386" t="str">
        <f>IF(X30*14=0,"",X30*14)</f>
        <v/>
      </c>
      <c r="Z30" s="388"/>
      <c r="AA30" s="389"/>
      <c r="AB30" s="390"/>
      <c r="AC30" s="386" t="str">
        <f>IF(AB30*14=0,"",AB30*14)</f>
        <v/>
      </c>
      <c r="AD30" s="387"/>
      <c r="AE30" s="386" t="str">
        <f>IF(AD30*14=0,"",AD30*14)</f>
        <v/>
      </c>
      <c r="AF30" s="388"/>
      <c r="AG30" s="388"/>
      <c r="AH30" s="388"/>
      <c r="AI30" s="386" t="str">
        <f>IF(AH30*14=0,"",AH30*14)</f>
        <v/>
      </c>
      <c r="AJ30" s="387"/>
      <c r="AK30" s="386" t="str">
        <f>IF(AJ30*14=0,"",AJ30*14)</f>
        <v/>
      </c>
      <c r="AL30" s="292"/>
      <c r="AM30" s="329"/>
      <c r="AN30" s="390"/>
      <c r="AO30" s="386" t="str">
        <f>IF(AN30*14=0,"",AN30*14)</f>
        <v/>
      </c>
      <c r="AP30" s="387"/>
      <c r="AQ30" s="386" t="str">
        <f>IF(AP30*14=0,"",AP30*14)</f>
        <v/>
      </c>
      <c r="AR30" s="388"/>
      <c r="AS30" s="389"/>
      <c r="AT30" s="390"/>
      <c r="AU30" s="386" t="str">
        <f>IF(AT30*14=0,"",AT30*14)</f>
        <v/>
      </c>
      <c r="AV30" s="387">
        <v>40</v>
      </c>
      <c r="AW30" s="386">
        <v>560</v>
      </c>
      <c r="AX30" s="388">
        <v>17</v>
      </c>
      <c r="AY30" s="393" t="s">
        <v>31</v>
      </c>
      <c r="AZ30" s="394" t="str">
        <f>IF(D30+J30+P30+V30+AB30+AH30+AN30+AT30=0,"",D30+J30+P30+V30+AB30+AH30+AN30+AT30)</f>
        <v/>
      </c>
      <c r="BA30" s="386" t="str">
        <f>IF((P30+V30+AB30+AH30+AN30+AT30)*14=0,"",(P30+V30+AB30+AH30+AN30+AT30)*14)</f>
        <v/>
      </c>
      <c r="BB30" s="395">
        <f>IF(F30+L30+R30+X30+AD30+AJ30+AP30+AV30=0,"",F30+L30+R30+X30+AD30+AJ30+AP30+AV30)</f>
        <v>40</v>
      </c>
      <c r="BC30" s="386">
        <v>120</v>
      </c>
      <c r="BD30" s="396">
        <v>17</v>
      </c>
      <c r="BE30" s="397">
        <f>IF(D30+F30+L30+J30+P30+R30+V30+X30+AB30+AD30+AH30+AJ30+AN30+AP30+AT30+AV30=0,"",D30+F30+L30+J30+P30+R30+V30+X30+AB30+AD30+AH30+AJ30+AN30+AP30+AT30+AV30)</f>
        <v>40</v>
      </c>
      <c r="BF30" s="142"/>
      <c r="BG30" s="176" t="s">
        <v>166</v>
      </c>
    </row>
    <row r="31" spans="1:59" s="32" customFormat="1" ht="15.75" customHeight="1" thickBot="1" x14ac:dyDescent="0.4">
      <c r="A31" s="75"/>
      <c r="B31" s="399"/>
      <c r="C31" s="400" t="s">
        <v>279</v>
      </c>
      <c r="D31" s="38">
        <f>SUM(D12:D30)</f>
        <v>0</v>
      </c>
      <c r="E31" s="38">
        <f>SUM(E12:E30)</f>
        <v>0</v>
      </c>
      <c r="F31" s="38">
        <f>SUM(F12:F30)</f>
        <v>0</v>
      </c>
      <c r="G31" s="38">
        <f>SUM(G12:G30)</f>
        <v>0</v>
      </c>
      <c r="H31" s="38">
        <f>SUM(H12:H30)</f>
        <v>0</v>
      </c>
      <c r="I31" s="77" t="s">
        <v>128</v>
      </c>
      <c r="J31" s="38">
        <f>SUM(J12:J30)</f>
        <v>0</v>
      </c>
      <c r="K31" s="38">
        <f>SUM(K12:K30)</f>
        <v>0</v>
      </c>
      <c r="L31" s="38">
        <f>SUM(L12:L30)</f>
        <v>0</v>
      </c>
      <c r="M31" s="38">
        <f>SUM(M12:M30)</f>
        <v>0</v>
      </c>
      <c r="N31" s="38">
        <f>SUM(N12:N30)</f>
        <v>0</v>
      </c>
      <c r="O31" s="77" t="s">
        <v>128</v>
      </c>
      <c r="P31" s="38">
        <f>SUM(P12:P30)</f>
        <v>0</v>
      </c>
      <c r="Q31" s="38">
        <f>SUM(Q12:Q30)</f>
        <v>0</v>
      </c>
      <c r="R31" s="38">
        <f>SUM(R12:R30)</f>
        <v>0</v>
      </c>
      <c r="S31" s="38">
        <f>SUM(S12:S30)</f>
        <v>0</v>
      </c>
      <c r="T31" s="38">
        <f>SUM(T12:T30)</f>
        <v>0</v>
      </c>
      <c r="U31" s="77" t="s">
        <v>128</v>
      </c>
      <c r="V31" s="38">
        <f>SUM(V12:V30)</f>
        <v>0</v>
      </c>
      <c r="W31" s="38">
        <f>SUM(W12:W30)</f>
        <v>0</v>
      </c>
      <c r="X31" s="38">
        <f>SUM(X12:X30)</f>
        <v>0</v>
      </c>
      <c r="Y31" s="38">
        <f>SUM(Y12:Y30)</f>
        <v>0</v>
      </c>
      <c r="Z31" s="38">
        <f>SUM(Z12:Z30)</f>
        <v>0</v>
      </c>
      <c r="AA31" s="77" t="s">
        <v>128</v>
      </c>
      <c r="AB31" s="38">
        <f>SUM(AB12:AB30)</f>
        <v>8</v>
      </c>
      <c r="AC31" s="38">
        <f>SUM(AC12:AC30)</f>
        <v>112</v>
      </c>
      <c r="AD31" s="38">
        <f>SUM(AD12:AD30)</f>
        <v>12</v>
      </c>
      <c r="AE31" s="38">
        <f>SUM(AE12:AE30)</f>
        <v>168</v>
      </c>
      <c r="AF31" s="38">
        <f>SUM(AF12:AF30)</f>
        <v>24</v>
      </c>
      <c r="AG31" s="77" t="s">
        <v>128</v>
      </c>
      <c r="AH31" s="38">
        <f>SUM(AH12:AH30)</f>
        <v>13</v>
      </c>
      <c r="AI31" s="38">
        <f>SUM(AI12:AI30)</f>
        <v>182</v>
      </c>
      <c r="AJ31" s="38">
        <f>SUM(AJ12:AJ30)</f>
        <v>13</v>
      </c>
      <c r="AK31" s="38">
        <f>SUM(AK12:AK30)</f>
        <v>182</v>
      </c>
      <c r="AL31" s="38">
        <f>SUM(AL12:AL30)</f>
        <v>26</v>
      </c>
      <c r="AM31" s="77" t="s">
        <v>128</v>
      </c>
      <c r="AN31" s="38">
        <f>SUM(AN12:AN30)</f>
        <v>11</v>
      </c>
      <c r="AO31" s="38">
        <f>SUM(AO12:AO30)</f>
        <v>154</v>
      </c>
      <c r="AP31" s="38">
        <f>SUM(AP12:AP30)</f>
        <v>13</v>
      </c>
      <c r="AQ31" s="38">
        <f>SUM(AQ12:AQ30)</f>
        <v>182</v>
      </c>
      <c r="AR31" s="38">
        <f>SUM(AR12:AR30)</f>
        <v>27</v>
      </c>
      <c r="AS31" s="77" t="s">
        <v>128</v>
      </c>
      <c r="AT31" s="38">
        <f>SUM(AT12:AT30)</f>
        <v>0</v>
      </c>
      <c r="AU31" s="38">
        <f>SUM(AU12:AU30)</f>
        <v>0</v>
      </c>
      <c r="AV31" s="38">
        <f>SUM(AV12:AV30)</f>
        <v>40</v>
      </c>
      <c r="AW31" s="38">
        <f>SUM(AW12:AW30)</f>
        <v>560</v>
      </c>
      <c r="AX31" s="38">
        <f>SUM(AX28:AX30)</f>
        <v>17</v>
      </c>
      <c r="AY31" s="77" t="s">
        <v>128</v>
      </c>
      <c r="AZ31" s="38">
        <f t="shared" ref="AZ31:BE31" si="23">SUM(AZ12:AZ30)</f>
        <v>32</v>
      </c>
      <c r="BA31" s="38">
        <f t="shared" si="23"/>
        <v>448</v>
      </c>
      <c r="BB31" s="38">
        <f t="shared" si="23"/>
        <v>78</v>
      </c>
      <c r="BC31" s="38">
        <f t="shared" si="23"/>
        <v>652</v>
      </c>
      <c r="BD31" s="38">
        <f t="shared" si="23"/>
        <v>94</v>
      </c>
      <c r="BE31" s="112">
        <f t="shared" si="23"/>
        <v>110</v>
      </c>
    </row>
    <row r="32" spans="1:59" s="32" customFormat="1" ht="15.75" customHeight="1" thickBot="1" x14ac:dyDescent="0.4">
      <c r="A32" s="70"/>
      <c r="B32" s="71"/>
      <c r="C32" s="30" t="s">
        <v>280</v>
      </c>
      <c r="D32" s="31">
        <f>D10+D31</f>
        <v>0</v>
      </c>
      <c r="E32" s="31">
        <f>E10+E31</f>
        <v>0</v>
      </c>
      <c r="F32" s="31">
        <f>F10+F31</f>
        <v>30</v>
      </c>
      <c r="G32" s="31">
        <f>G10+G31</f>
        <v>600</v>
      </c>
      <c r="H32" s="31">
        <f>H10+H31</f>
        <v>27</v>
      </c>
      <c r="I32" s="78" t="s">
        <v>128</v>
      </c>
      <c r="J32" s="31">
        <f>J10+J31</f>
        <v>16</v>
      </c>
      <c r="K32" s="31">
        <f>K10+K31</f>
        <v>224</v>
      </c>
      <c r="L32" s="31">
        <f>L10+L31</f>
        <v>17</v>
      </c>
      <c r="M32" s="31">
        <f>M10+M31</f>
        <v>238</v>
      </c>
      <c r="N32" s="31">
        <f>N10+N31</f>
        <v>27</v>
      </c>
      <c r="O32" s="78" t="s">
        <v>128</v>
      </c>
      <c r="P32" s="31">
        <f>P10+P31</f>
        <v>9</v>
      </c>
      <c r="Q32" s="31">
        <f>Q10+Q31</f>
        <v>126</v>
      </c>
      <c r="R32" s="31">
        <f>R10+R31</f>
        <v>22</v>
      </c>
      <c r="S32" s="31">
        <f>S10+S31</f>
        <v>318</v>
      </c>
      <c r="T32" s="31">
        <f>T10+T31</f>
        <v>31</v>
      </c>
      <c r="U32" s="78" t="s">
        <v>128</v>
      </c>
      <c r="V32" s="31">
        <f>V10+V31</f>
        <v>16</v>
      </c>
      <c r="W32" s="31">
        <f>W10+W31</f>
        <v>224</v>
      </c>
      <c r="X32" s="31">
        <f>X10+X31</f>
        <v>12</v>
      </c>
      <c r="Y32" s="31">
        <f>Y10+Y31</f>
        <v>182</v>
      </c>
      <c r="Z32" s="31">
        <f>Z10+Z31</f>
        <v>32</v>
      </c>
      <c r="AA32" s="78" t="s">
        <v>128</v>
      </c>
      <c r="AB32" s="31">
        <f>AB10+AB31</f>
        <v>10</v>
      </c>
      <c r="AC32" s="31">
        <f>AC10+AC31</f>
        <v>140</v>
      </c>
      <c r="AD32" s="31">
        <f>AD10+AD31</f>
        <v>17</v>
      </c>
      <c r="AE32" s="31">
        <f>AE10+AE31</f>
        <v>238</v>
      </c>
      <c r="AF32" s="31">
        <f>AF10+AF31</f>
        <v>31</v>
      </c>
      <c r="AG32" s="78" t="s">
        <v>128</v>
      </c>
      <c r="AH32" s="31">
        <f>AH10+AH31</f>
        <v>16</v>
      </c>
      <c r="AI32" s="31">
        <f>AI10+AI31</f>
        <v>224</v>
      </c>
      <c r="AJ32" s="31">
        <f>AJ10+AJ31</f>
        <v>16</v>
      </c>
      <c r="AK32" s="31">
        <f>AK10+AK31</f>
        <v>224</v>
      </c>
      <c r="AL32" s="31">
        <f>AL10+AL31</f>
        <v>33</v>
      </c>
      <c r="AM32" s="78" t="s">
        <v>128</v>
      </c>
      <c r="AN32" s="31">
        <f>AN10+AN31</f>
        <v>13</v>
      </c>
      <c r="AO32" s="31">
        <f>AO10+AO31</f>
        <v>182</v>
      </c>
      <c r="AP32" s="31">
        <f>AP10+AP31</f>
        <v>15</v>
      </c>
      <c r="AQ32" s="31">
        <f>AQ10+AQ31</f>
        <v>210</v>
      </c>
      <c r="AR32" s="31">
        <f>AR10+AR31</f>
        <v>32</v>
      </c>
      <c r="AS32" s="78" t="s">
        <v>128</v>
      </c>
      <c r="AT32" s="31">
        <f>AT10+AT31</f>
        <v>0</v>
      </c>
      <c r="AU32" s="31">
        <f>AU10+AU31</f>
        <v>0</v>
      </c>
      <c r="AV32" s="31">
        <f>AV10+AV31</f>
        <v>42</v>
      </c>
      <c r="AW32" s="31">
        <f>AW10+AW31</f>
        <v>588</v>
      </c>
      <c r="AX32" s="31">
        <f>AX10+AX31</f>
        <v>27</v>
      </c>
      <c r="AY32" s="78" t="s">
        <v>128</v>
      </c>
      <c r="AZ32" s="39">
        <f t="shared" ref="AZ32:BE32" si="24">AZ10+AZ31</f>
        <v>72</v>
      </c>
      <c r="BA32" s="39">
        <f t="shared" si="24"/>
        <v>1120</v>
      </c>
      <c r="BB32" s="39">
        <f t="shared" si="24"/>
        <v>171</v>
      </c>
      <c r="BC32" s="39">
        <f t="shared" si="24"/>
        <v>2158</v>
      </c>
      <c r="BD32" s="39">
        <f t="shared" si="24"/>
        <v>240</v>
      </c>
      <c r="BE32" s="113">
        <f t="shared" si="24"/>
        <v>251</v>
      </c>
    </row>
    <row r="33" spans="1:59" ht="18.75" customHeight="1" x14ac:dyDescent="0.35">
      <c r="A33" s="40"/>
      <c r="B33" s="41"/>
      <c r="C33" s="42" t="s">
        <v>129</v>
      </c>
      <c r="D33" s="716"/>
      <c r="E33" s="717"/>
      <c r="F33" s="717"/>
      <c r="G33" s="717"/>
      <c r="H33" s="717"/>
      <c r="I33" s="717"/>
      <c r="J33" s="717"/>
      <c r="K33" s="717"/>
      <c r="L33" s="717"/>
      <c r="M33" s="717"/>
      <c r="N33" s="717"/>
      <c r="O33" s="717"/>
      <c r="P33" s="717"/>
      <c r="Q33" s="717"/>
      <c r="R33" s="717"/>
      <c r="S33" s="717"/>
      <c r="T33" s="717"/>
      <c r="U33" s="717"/>
      <c r="V33" s="717"/>
      <c r="W33" s="717"/>
      <c r="X33" s="717"/>
      <c r="Y33" s="717"/>
      <c r="Z33" s="717"/>
      <c r="AA33" s="717"/>
      <c r="AB33" s="716"/>
      <c r="AC33" s="717"/>
      <c r="AD33" s="717"/>
      <c r="AE33" s="717"/>
      <c r="AF33" s="717"/>
      <c r="AG33" s="717"/>
      <c r="AH33" s="717"/>
      <c r="AI33" s="717"/>
      <c r="AJ33" s="717"/>
      <c r="AK33" s="717"/>
      <c r="AL33" s="717"/>
      <c r="AM33" s="717"/>
      <c r="AN33" s="717"/>
      <c r="AO33" s="717"/>
      <c r="AP33" s="717"/>
      <c r="AQ33" s="717"/>
      <c r="AR33" s="717"/>
      <c r="AS33" s="717"/>
      <c r="AT33" s="717"/>
      <c r="AU33" s="717"/>
      <c r="AV33" s="717"/>
      <c r="AW33" s="717"/>
      <c r="AX33" s="717"/>
      <c r="AY33" s="717"/>
      <c r="AZ33" s="718"/>
      <c r="BA33" s="719"/>
      <c r="BB33" s="719"/>
      <c r="BC33" s="719"/>
      <c r="BD33" s="719"/>
      <c r="BE33" s="720"/>
      <c r="BF33" s="143"/>
      <c r="BG33" s="144"/>
    </row>
    <row r="34" spans="1:59" s="2" customFormat="1" ht="15.75" customHeight="1" x14ac:dyDescent="0.35">
      <c r="A34" s="136" t="s">
        <v>281</v>
      </c>
      <c r="B34" s="145" t="s">
        <v>29</v>
      </c>
      <c r="C34" s="146" t="s">
        <v>282</v>
      </c>
      <c r="D34" s="401"/>
      <c r="E34" s="402" t="str">
        <f>IF(D34*14=0,"",D34*14)</f>
        <v/>
      </c>
      <c r="F34" s="401"/>
      <c r="G34" s="402" t="str">
        <f>IF(F34*14=0,"",F34*14)</f>
        <v/>
      </c>
      <c r="H34" s="401"/>
      <c r="I34" s="403"/>
      <c r="J34" s="392"/>
      <c r="K34" s="402" t="str">
        <f>IF(J34*14=0,"",J34*14)</f>
        <v/>
      </c>
      <c r="L34" s="401"/>
      <c r="M34" s="402" t="str">
        <f>IF(L34*14=0,"",L34*14)</f>
        <v/>
      </c>
      <c r="N34" s="401"/>
      <c r="O34" s="404"/>
      <c r="P34" s="401"/>
      <c r="Q34" s="402" t="str">
        <f>IF(P34*14=0,"",P34*14)</f>
        <v/>
      </c>
      <c r="R34" s="401"/>
      <c r="S34" s="402" t="str">
        <f>IF(R34*14=0,"",R34*14)</f>
        <v/>
      </c>
      <c r="T34" s="401"/>
      <c r="U34" s="403"/>
      <c r="V34" s="392"/>
      <c r="W34" s="402" t="str">
        <f>IF(V34*14=0,"",V34*14)</f>
        <v/>
      </c>
      <c r="X34" s="401"/>
      <c r="Y34" s="402" t="str">
        <f>IF(X34*14=0,"",X34*14)</f>
        <v/>
      </c>
      <c r="Z34" s="401"/>
      <c r="AA34" s="404"/>
      <c r="AB34" s="401"/>
      <c r="AC34" s="402" t="str">
        <f>IF(AB34*14=0,"",AB34*14)</f>
        <v/>
      </c>
      <c r="AD34" s="401"/>
      <c r="AE34" s="402" t="str">
        <f>IF(AD34*14=0,"",AD34*14)</f>
        <v/>
      </c>
      <c r="AF34" s="401"/>
      <c r="AG34" s="403"/>
      <c r="AH34" s="392"/>
      <c r="AI34" s="402" t="str">
        <f>IF(AH34*14=0,"",AH34*14)</f>
        <v/>
      </c>
      <c r="AJ34" s="401"/>
      <c r="AK34" s="402" t="str">
        <f>IF(AJ34*14=0,"",AJ34*14)</f>
        <v/>
      </c>
      <c r="AL34" s="401"/>
      <c r="AM34" s="404"/>
      <c r="AN34" s="392"/>
      <c r="AO34" s="402" t="str">
        <f>IF(AN34*14=0,"",AN34*14)</f>
        <v/>
      </c>
      <c r="AP34" s="405"/>
      <c r="AQ34" s="402" t="str">
        <f>IF(AP34*14=0,"",AP34*14)</f>
        <v/>
      </c>
      <c r="AR34" s="405"/>
      <c r="AS34" s="406"/>
      <c r="AT34" s="401"/>
      <c r="AU34" s="402" t="str">
        <f>IF(AT34*14=0,"",AT34*14)</f>
        <v/>
      </c>
      <c r="AV34" s="401"/>
      <c r="AW34" s="402" t="str">
        <f>IF(AV34*14=0,"",AV34*14)</f>
        <v/>
      </c>
      <c r="AX34" s="401"/>
      <c r="AY34" s="401"/>
      <c r="AZ34" s="407" t="str">
        <f>IF(D34+J34+P34+V34+AB34+AH34+AN34+AT34=0,"",D34+J34+P34+V34+AB34+AH34+AN34+AT34)</f>
        <v/>
      </c>
      <c r="BA34" s="408" t="str">
        <f>IF((P34+V34+AB34+AH34+AN34+AT34)*14=0,"",(P34+V34+AB34+AH34+AN34+AT34)*14)</f>
        <v/>
      </c>
      <c r="BB34" s="409" t="str">
        <f>IF(F34+L34+R34+X34+AD34+AJ34+AP34+AV34=0,"",F34+L34+R34+X34+AD34+AJ34+AP34+AV34)</f>
        <v/>
      </c>
      <c r="BC34" s="402" t="str">
        <f>IF((L34+F34+R34+X34+AD34+AJ34+AP34+AV34)*14=0,"",(L34+F34+R34+X34+AD34+AJ34+AP34+AV34)*14)</f>
        <v/>
      </c>
      <c r="BD34" s="410" t="s">
        <v>128</v>
      </c>
      <c r="BE34" s="411" t="str">
        <f>IF(D34+F34+L34+J34+P34+R34+V34+X34+AB34+AD34+AH34+AJ34+AN34+AP34+AT34+AV34=0,"",D34+F34+L34+J34+P34+R34+V34+X34+AB34+AD34+AH34+AJ34+AN34+AP34+AT34+AV34)</f>
        <v/>
      </c>
      <c r="BF34" s="142" t="s">
        <v>165</v>
      </c>
      <c r="BG34" s="176" t="s">
        <v>166</v>
      </c>
    </row>
    <row r="35" spans="1:59" s="2" customFormat="1" ht="15.75" customHeight="1" x14ac:dyDescent="0.35">
      <c r="A35" s="412" t="s">
        <v>283</v>
      </c>
      <c r="B35" s="145" t="s">
        <v>29</v>
      </c>
      <c r="C35" s="146" t="s">
        <v>284</v>
      </c>
      <c r="D35" s="401"/>
      <c r="E35" s="402" t="str">
        <f>IF(D35*14=0,"",D35*14)</f>
        <v/>
      </c>
      <c r="F35" s="401"/>
      <c r="G35" s="402" t="str">
        <f>IF(F35*14=0,"",F35*14)</f>
        <v/>
      </c>
      <c r="H35" s="401"/>
      <c r="I35" s="403"/>
      <c r="J35" s="392"/>
      <c r="K35" s="402" t="str">
        <f>IF(J35*14=0,"",J35*14)</f>
        <v/>
      </c>
      <c r="L35" s="401"/>
      <c r="M35" s="402" t="str">
        <f>IF(L35*14=0,"",L35*14)</f>
        <v/>
      </c>
      <c r="N35" s="401"/>
      <c r="O35" s="404"/>
      <c r="P35" s="401"/>
      <c r="Q35" s="402" t="str">
        <f>IF(P35*14=0,"",P35*14)</f>
        <v/>
      </c>
      <c r="R35" s="401"/>
      <c r="S35" s="402" t="str">
        <f>IF(R35*14=0,"",R35*14)</f>
        <v/>
      </c>
      <c r="T35" s="401"/>
      <c r="U35" s="403"/>
      <c r="V35" s="392"/>
      <c r="W35" s="402" t="str">
        <f>IF(V35*14=0,"",V35*14)</f>
        <v/>
      </c>
      <c r="X35" s="401"/>
      <c r="Y35" s="402" t="str">
        <f>IF(X35*14=0,"",X35*14)</f>
        <v/>
      </c>
      <c r="Z35" s="401"/>
      <c r="AA35" s="404"/>
      <c r="AB35" s="401"/>
      <c r="AC35" s="402" t="str">
        <f>IF(AB35*14=0,"",AB35*14)</f>
        <v/>
      </c>
      <c r="AD35" s="401"/>
      <c r="AE35" s="402" t="str">
        <f>IF(AD35*14=0,"",AD35*14)</f>
        <v/>
      </c>
      <c r="AF35" s="401"/>
      <c r="AG35" s="403"/>
      <c r="AH35" s="392"/>
      <c r="AI35" s="402" t="str">
        <f>IF(AH35*14=0,"",AH35*14)</f>
        <v/>
      </c>
      <c r="AJ35" s="401"/>
      <c r="AK35" s="402" t="str">
        <f>IF(AJ35*14=0,"",AJ35*14)</f>
        <v/>
      </c>
      <c r="AL35" s="401"/>
      <c r="AM35" s="404"/>
      <c r="AN35" s="392"/>
      <c r="AO35" s="402" t="str">
        <f>IF(AN35*14=0,"",AN35*14)</f>
        <v/>
      </c>
      <c r="AP35" s="405"/>
      <c r="AQ35" s="402" t="str">
        <f>IF(AP35*14=0,"",AP35*14)</f>
        <v/>
      </c>
      <c r="AR35" s="405"/>
      <c r="AS35" s="406"/>
      <c r="AT35" s="401"/>
      <c r="AU35" s="402" t="str">
        <f>IF(AT35*14=0,"",AT35*14)</f>
        <v/>
      </c>
      <c r="AV35" s="401"/>
      <c r="AW35" s="402" t="str">
        <f>IF(AV35*14=0,"",AV35*14)</f>
        <v/>
      </c>
      <c r="AX35" s="401"/>
      <c r="AY35" s="401"/>
      <c r="AZ35" s="407" t="str">
        <f>IF(D35+J35+P35+V35+AB35+AH35+AN35+AT35=0,"",D35+J35+P35+V35+AB35+AH35+AN35+AT35)</f>
        <v/>
      </c>
      <c r="BA35" s="408" t="str">
        <f>IF((P35+V35+AB35+AH35+AN35+AT35)*14=0,"",(P35+V35+AB35+AH35+AN35+AT35)*14)</f>
        <v/>
      </c>
      <c r="BB35" s="409" t="str">
        <f>IF(F35+L35+R35+X35+AD35+AJ35+AP35+AV35=0,"",F35+L35+R35+X35+AD35+AJ35+AP35+AV35)</f>
        <v/>
      </c>
      <c r="BC35" s="402" t="str">
        <f>IF((L35+F35+R35+X35+AD35+AJ35+AP35+AV35)*14=0,"",(L35+F35+R35+X35+AD35+AJ35+AP35+AV35)*14)</f>
        <v/>
      </c>
      <c r="BD35" s="410" t="s">
        <v>128</v>
      </c>
      <c r="BE35" s="411" t="str">
        <f>IF(D35+F35+L35+J35+P35+R35+V35+X35+AB35+AD35+AH35+AJ35+AN35+AP35+AT35+AV35=0,"",D35+F35+L35+J35+P35+R35+V35+X35+AB35+AD35+AH35+AJ35+AN35+AP35+AT35+AV35)</f>
        <v/>
      </c>
      <c r="BF35" s="142" t="s">
        <v>165</v>
      </c>
      <c r="BG35" s="176" t="s">
        <v>166</v>
      </c>
    </row>
    <row r="36" spans="1:59" s="2" customFormat="1" ht="15.75" customHeight="1" thickBot="1" x14ac:dyDescent="0.4">
      <c r="A36" s="412"/>
      <c r="B36" s="289"/>
      <c r="C36" s="330"/>
      <c r="D36" s="413"/>
      <c r="E36" s="414"/>
      <c r="F36" s="415"/>
      <c r="G36" s="414"/>
      <c r="H36" s="416"/>
      <c r="I36" s="417"/>
      <c r="J36" s="418"/>
      <c r="K36" s="414"/>
      <c r="L36" s="415"/>
      <c r="M36" s="414"/>
      <c r="N36" s="416"/>
      <c r="O36" s="417"/>
      <c r="P36" s="419"/>
      <c r="Q36" s="414"/>
      <c r="R36" s="415"/>
      <c r="S36" s="414"/>
      <c r="T36" s="416"/>
      <c r="U36" s="416"/>
      <c r="V36" s="419"/>
      <c r="W36" s="414"/>
      <c r="X36" s="415"/>
      <c r="Y36" s="414"/>
      <c r="Z36" s="416"/>
      <c r="AA36" s="417"/>
      <c r="AB36" s="418"/>
      <c r="AC36" s="414"/>
      <c r="AD36" s="415"/>
      <c r="AE36" s="414"/>
      <c r="AF36" s="416"/>
      <c r="AG36" s="416"/>
      <c r="AH36" s="416"/>
      <c r="AI36" s="414"/>
      <c r="AJ36" s="415"/>
      <c r="AK36" s="414"/>
      <c r="AL36" s="292"/>
      <c r="AM36" s="420"/>
      <c r="AN36" s="418"/>
      <c r="AO36" s="414"/>
      <c r="AP36" s="415"/>
      <c r="AQ36" s="414"/>
      <c r="AR36" s="416"/>
      <c r="AS36" s="417"/>
      <c r="AT36" s="418"/>
      <c r="AU36" s="414"/>
      <c r="AV36" s="415"/>
      <c r="AW36" s="414"/>
      <c r="AX36" s="421"/>
      <c r="AY36" s="422"/>
      <c r="AZ36" s="423"/>
      <c r="BA36" s="424"/>
      <c r="BB36" s="425"/>
      <c r="BC36" s="426"/>
      <c r="BD36" s="427"/>
      <c r="BE36" s="428"/>
      <c r="BF36" s="429"/>
      <c r="BG36" s="430"/>
    </row>
    <row r="37" spans="1:59" ht="15.75" customHeight="1" thickBot="1" x14ac:dyDescent="0.4">
      <c r="A37" s="43"/>
      <c r="B37" s="44"/>
      <c r="C37" s="45" t="s">
        <v>136</v>
      </c>
      <c r="D37" s="46">
        <f>SUM(D34:D36)</f>
        <v>0</v>
      </c>
      <c r="E37" s="47" t="str">
        <f>IF(D37*14=0,"",D37*14)</f>
        <v/>
      </c>
      <c r="F37" s="48">
        <f>SUM(F34:F36)</f>
        <v>0</v>
      </c>
      <c r="G37" s="47" t="str">
        <f>IF(F37*14=0,"",F37*14)</f>
        <v/>
      </c>
      <c r="H37" s="49" t="s">
        <v>128</v>
      </c>
      <c r="I37" s="50" t="s">
        <v>128</v>
      </c>
      <c r="J37" s="51">
        <f>SUM(J34:J36)</f>
        <v>0</v>
      </c>
      <c r="K37" s="47" t="str">
        <f>IF(J37*14=0,"",J37*14)</f>
        <v/>
      </c>
      <c r="L37" s="48">
        <f>SUM(L34:L36)</f>
        <v>0</v>
      </c>
      <c r="M37" s="47" t="str">
        <f>IF(L37*14=0,"",L37*14)</f>
        <v/>
      </c>
      <c r="N37" s="49" t="s">
        <v>128</v>
      </c>
      <c r="O37" s="50" t="s">
        <v>128</v>
      </c>
      <c r="P37" s="46">
        <f>SUM(P34:P36)</f>
        <v>0</v>
      </c>
      <c r="Q37" s="47" t="str">
        <f>IF(P37*14=0,"",P37*14)</f>
        <v/>
      </c>
      <c r="R37" s="48">
        <f>SUM(R34:R36)</f>
        <v>0</v>
      </c>
      <c r="S37" s="47" t="str">
        <f>IF(R37*14=0,"",R37*14)</f>
        <v/>
      </c>
      <c r="T37" s="52" t="s">
        <v>128</v>
      </c>
      <c r="U37" s="50" t="s">
        <v>128</v>
      </c>
      <c r="V37" s="51">
        <f>SUM(V34:V36)</f>
        <v>0</v>
      </c>
      <c r="W37" s="47" t="str">
        <f>IF(V37*14=0,"",V37*14)</f>
        <v/>
      </c>
      <c r="X37" s="48">
        <f>SUM(X34:X36)</f>
        <v>0</v>
      </c>
      <c r="Y37" s="47" t="str">
        <f>IF(X37*14=0,"",X37*14)</f>
        <v/>
      </c>
      <c r="Z37" s="49" t="s">
        <v>128</v>
      </c>
      <c r="AA37" s="50" t="s">
        <v>128</v>
      </c>
      <c r="AB37" s="46">
        <f>SUM(AB34:AB36)</f>
        <v>0</v>
      </c>
      <c r="AC37" s="47" t="str">
        <f>IF(AB37*14=0,"",AB37*14)</f>
        <v/>
      </c>
      <c r="AD37" s="48">
        <f>SUM(AD34:AD36)</f>
        <v>0</v>
      </c>
      <c r="AE37" s="47" t="str">
        <f>IF(AD37*14=0,"",AD37*14)</f>
        <v/>
      </c>
      <c r="AF37" s="49" t="s">
        <v>128</v>
      </c>
      <c r="AG37" s="50" t="s">
        <v>128</v>
      </c>
      <c r="AH37" s="51">
        <f>SUM(AH34:AH36)</f>
        <v>0</v>
      </c>
      <c r="AI37" s="47" t="str">
        <f>IF(AH37*14=0,"",AH37*14)</f>
        <v/>
      </c>
      <c r="AJ37" s="48">
        <f>SUM(AJ34:AJ36)</f>
        <v>0</v>
      </c>
      <c r="AK37" s="47" t="str">
        <f>IF(AJ37*14=0,"",AJ37*14)</f>
        <v/>
      </c>
      <c r="AL37" s="49" t="s">
        <v>128</v>
      </c>
      <c r="AM37" s="50" t="s">
        <v>128</v>
      </c>
      <c r="AN37" s="46">
        <f>SUM(AN34:AN36)</f>
        <v>0</v>
      </c>
      <c r="AO37" s="47" t="str">
        <f>IF(AN37*14=0,"",AN37*14)</f>
        <v/>
      </c>
      <c r="AP37" s="48">
        <f>SUM(AP34:AP36)</f>
        <v>0</v>
      </c>
      <c r="AQ37" s="47" t="str">
        <f>IF(AP37*14=0,"",AP37*14)</f>
        <v/>
      </c>
      <c r="AR37" s="52" t="s">
        <v>128</v>
      </c>
      <c r="AS37" s="50" t="s">
        <v>128</v>
      </c>
      <c r="AT37" s="51">
        <f>SUM(AT34:AT36)</f>
        <v>0</v>
      </c>
      <c r="AU37" s="47" t="str">
        <f>IF(AT37*14=0,"",AT37*14)</f>
        <v/>
      </c>
      <c r="AV37" s="48">
        <f>SUM(AV34:AV36)</f>
        <v>0</v>
      </c>
      <c r="AW37" s="47"/>
      <c r="AX37" s="49" t="s">
        <v>128</v>
      </c>
      <c r="AY37" s="50" t="s">
        <v>128</v>
      </c>
      <c r="AZ37" s="53" t="str">
        <f>IF(D37+J37+P37+V37=0,"",D37+J37+P37+V37)</f>
        <v/>
      </c>
      <c r="BA37" s="104" t="str">
        <f>IF((P37+V37+AB37+AH37+AN37+AT37)*14=0,"",(P37+V37+AB37+AH37+AN37+AT37)*14)</f>
        <v/>
      </c>
      <c r="BB37" s="431" t="str">
        <f>IF(F37+L37+R37+X37=0,"",F37+L37+R37+X37)</f>
        <v/>
      </c>
      <c r="BC37" s="98">
        <v>160</v>
      </c>
      <c r="BD37" s="49" t="s">
        <v>128</v>
      </c>
      <c r="BE37" s="114" t="s">
        <v>285</v>
      </c>
    </row>
    <row r="38" spans="1:59" ht="15.75" customHeight="1" thickBot="1" x14ac:dyDescent="0.4">
      <c r="A38" s="55"/>
      <c r="B38" s="56"/>
      <c r="C38" s="57" t="s">
        <v>286</v>
      </c>
      <c r="D38" s="58">
        <f>D32+D37</f>
        <v>0</v>
      </c>
      <c r="E38" s="59" t="str">
        <f>IF(D38*14=0,"",D38*14)</f>
        <v/>
      </c>
      <c r="F38" s="60">
        <f>F32+F37</f>
        <v>30</v>
      </c>
      <c r="G38" s="59">
        <f>IF(F38*14=0,"",F38*14)</f>
        <v>420</v>
      </c>
      <c r="H38" s="61" t="s">
        <v>128</v>
      </c>
      <c r="I38" s="62" t="s">
        <v>128</v>
      </c>
      <c r="J38" s="63">
        <f>J32+J37</f>
        <v>16</v>
      </c>
      <c r="K38" s="59">
        <f>IF(J38*14=0,"",J38*14)</f>
        <v>224</v>
      </c>
      <c r="L38" s="60">
        <f>L32+L37</f>
        <v>17</v>
      </c>
      <c r="M38" s="59">
        <f>IF(L38*14=0,"",L38*14)</f>
        <v>238</v>
      </c>
      <c r="N38" s="61" t="s">
        <v>128</v>
      </c>
      <c r="O38" s="62" t="s">
        <v>128</v>
      </c>
      <c r="P38" s="58">
        <f>P32+P37</f>
        <v>9</v>
      </c>
      <c r="Q38" s="59">
        <f>IF(P38*14=0,"",P38*14)</f>
        <v>126</v>
      </c>
      <c r="R38" s="60">
        <f>R32+R37</f>
        <v>22</v>
      </c>
      <c r="S38" s="59">
        <f>IF(R38*14=0,"",R38*14)</f>
        <v>308</v>
      </c>
      <c r="T38" s="64" t="s">
        <v>128</v>
      </c>
      <c r="U38" s="62" t="s">
        <v>128</v>
      </c>
      <c r="V38" s="63">
        <f>V32+V37</f>
        <v>16</v>
      </c>
      <c r="W38" s="59">
        <f>IF(V38*14=0,"",V38*14)</f>
        <v>224</v>
      </c>
      <c r="X38" s="60">
        <f>X32+X37</f>
        <v>12</v>
      </c>
      <c r="Y38" s="59">
        <f>IF(X38*14=0,"",X38*14)</f>
        <v>168</v>
      </c>
      <c r="Z38" s="61" t="s">
        <v>128</v>
      </c>
      <c r="AA38" s="62" t="s">
        <v>128</v>
      </c>
      <c r="AB38" s="58">
        <f>AB32+AB37</f>
        <v>10</v>
      </c>
      <c r="AC38" s="59">
        <f>IF(AB38*14=0,"",AB38*14)</f>
        <v>140</v>
      </c>
      <c r="AD38" s="60">
        <f>AD32+AD37</f>
        <v>17</v>
      </c>
      <c r="AE38" s="59">
        <f>IF(AD38*14=0,"",AD38*14)</f>
        <v>238</v>
      </c>
      <c r="AF38" s="61" t="s">
        <v>128</v>
      </c>
      <c r="AG38" s="62" t="s">
        <v>128</v>
      </c>
      <c r="AH38" s="63">
        <f>AH32+AH37</f>
        <v>16</v>
      </c>
      <c r="AI38" s="59">
        <f>IF(AH38*14=0,"",AH38*14)</f>
        <v>224</v>
      </c>
      <c r="AJ38" s="60">
        <f>AJ32+AJ37</f>
        <v>16</v>
      </c>
      <c r="AK38" s="59">
        <f>IF(AJ38*14=0,"",AJ38*14)</f>
        <v>224</v>
      </c>
      <c r="AL38" s="61" t="s">
        <v>128</v>
      </c>
      <c r="AM38" s="62" t="s">
        <v>128</v>
      </c>
      <c r="AN38" s="58">
        <f>AN32+AN37</f>
        <v>13</v>
      </c>
      <c r="AO38" s="59">
        <f>IF(AN38*14=0,"",AN38*14)</f>
        <v>182</v>
      </c>
      <c r="AP38" s="60">
        <f>AP32+AP37</f>
        <v>15</v>
      </c>
      <c r="AQ38" s="59">
        <f>IF(AP38*14=0,"",AP38*14)</f>
        <v>210</v>
      </c>
      <c r="AR38" s="64" t="s">
        <v>128</v>
      </c>
      <c r="AS38" s="62" t="s">
        <v>128</v>
      </c>
      <c r="AT38" s="63">
        <f>AT32+AT37</f>
        <v>0</v>
      </c>
      <c r="AU38" s="59" t="str">
        <f>IF(AT38*14=0,"",AT38*14)</f>
        <v/>
      </c>
      <c r="AV38" s="60">
        <f>AV32+AV37</f>
        <v>42</v>
      </c>
      <c r="AW38" s="59">
        <f>SUM(AW32:AW36)</f>
        <v>588</v>
      </c>
      <c r="AX38" s="61" t="s">
        <v>128</v>
      </c>
      <c r="AY38" s="62" t="s">
        <v>128</v>
      </c>
      <c r="AZ38" s="65">
        <f>IF(D38+J38+P38+V38+AB38+AN38+AT38+AH38=0,"",D38+J38+P38+V38+AB38+AN38+AT38+AH38)</f>
        <v>80</v>
      </c>
      <c r="BA38" s="53" t="e">
        <f>IF(E38+K38+Q38+W38+AC38+AO38+AU38+AI38=0,"",E38+K38+Q38+W38+AC38+AO38+AU38+AI38)</f>
        <v>#VALUE!</v>
      </c>
      <c r="BB38" s="53">
        <f>IF(F38+L38+R38+X38+AD38+AP38+AV38+AJ38=0,"",F38+L38+R38+X38+AD38+AP38+AV38+AJ38)</f>
        <v>171</v>
      </c>
      <c r="BC38" s="59">
        <f>SUM(BC32, BC36)</f>
        <v>2158</v>
      </c>
      <c r="BD38" s="49" t="s">
        <v>128</v>
      </c>
      <c r="BE38" s="331" t="s">
        <v>285</v>
      </c>
    </row>
    <row r="39" spans="1:59" ht="15.75" customHeight="1" thickTop="1" x14ac:dyDescent="0.35">
      <c r="A39" s="66"/>
      <c r="B39" s="80"/>
      <c r="C39" s="332"/>
      <c r="D39" s="716"/>
      <c r="E39" s="717"/>
      <c r="F39" s="717"/>
      <c r="G39" s="717"/>
      <c r="H39" s="717"/>
      <c r="I39" s="717"/>
      <c r="J39" s="717"/>
      <c r="K39" s="717"/>
      <c r="L39" s="717"/>
      <c r="M39" s="717"/>
      <c r="N39" s="717"/>
      <c r="O39" s="717"/>
      <c r="P39" s="717"/>
      <c r="Q39" s="717"/>
      <c r="R39" s="717"/>
      <c r="S39" s="717"/>
      <c r="T39" s="717"/>
      <c r="U39" s="717"/>
      <c r="V39" s="717"/>
      <c r="W39" s="717"/>
      <c r="X39" s="717"/>
      <c r="Y39" s="717"/>
      <c r="Z39" s="717"/>
      <c r="AA39" s="717"/>
      <c r="AB39" s="716"/>
      <c r="AC39" s="717"/>
      <c r="AD39" s="717"/>
      <c r="AE39" s="717"/>
      <c r="AF39" s="717"/>
      <c r="AG39" s="717"/>
      <c r="AH39" s="717"/>
      <c r="AI39" s="717"/>
      <c r="AJ39" s="717"/>
      <c r="AK39" s="717"/>
      <c r="AL39" s="717"/>
      <c r="AM39" s="717"/>
      <c r="AN39" s="717"/>
      <c r="AO39" s="717"/>
      <c r="AP39" s="717"/>
      <c r="AQ39" s="717"/>
      <c r="AR39" s="717"/>
      <c r="AS39" s="717"/>
      <c r="AT39" s="717"/>
      <c r="AU39" s="717"/>
      <c r="AV39" s="717"/>
      <c r="AW39" s="717"/>
      <c r="AX39" s="717"/>
      <c r="AY39" s="717"/>
      <c r="AZ39" s="718"/>
      <c r="BA39" s="719"/>
      <c r="BB39" s="719"/>
      <c r="BC39" s="719"/>
      <c r="BD39" s="723"/>
      <c r="BE39" s="720"/>
      <c r="BF39" s="432"/>
      <c r="BG39" s="433"/>
    </row>
    <row r="40" spans="1:59" ht="15.75" customHeight="1" x14ac:dyDescent="0.25">
      <c r="A40" s="712" t="s">
        <v>217</v>
      </c>
      <c r="B40" s="713"/>
      <c r="C40" s="713"/>
      <c r="D40" s="713"/>
      <c r="E40" s="713"/>
      <c r="F40" s="713"/>
      <c r="G40" s="713"/>
      <c r="H40" s="713"/>
      <c r="I40" s="713"/>
      <c r="J40" s="713"/>
      <c r="K40" s="713"/>
      <c r="L40" s="713"/>
      <c r="M40" s="713"/>
      <c r="N40" s="713"/>
      <c r="O40" s="713"/>
      <c r="P40" s="713"/>
      <c r="Q40" s="713"/>
      <c r="R40" s="713"/>
      <c r="S40" s="713"/>
      <c r="T40" s="713"/>
      <c r="U40" s="713"/>
      <c r="V40" s="713"/>
      <c r="W40" s="713"/>
      <c r="X40" s="713"/>
      <c r="Y40" s="713"/>
      <c r="Z40" s="713"/>
      <c r="AA40" s="713"/>
      <c r="AB40" s="434"/>
      <c r="AC40" s="434"/>
      <c r="AD40" s="434"/>
      <c r="AE40" s="434"/>
      <c r="AF40" s="434"/>
      <c r="AG40" s="434"/>
      <c r="AH40" s="434"/>
      <c r="AI40" s="434"/>
      <c r="AJ40" s="434"/>
      <c r="AK40" s="434"/>
      <c r="AL40" s="434"/>
      <c r="AM40" s="434"/>
      <c r="AN40" s="434"/>
      <c r="AO40" s="434"/>
      <c r="AP40" s="434"/>
      <c r="AQ40" s="434"/>
      <c r="AR40" s="434"/>
      <c r="AS40" s="434"/>
      <c r="AT40" s="434"/>
      <c r="AU40" s="434"/>
      <c r="AV40" s="434"/>
      <c r="AW40" s="434"/>
      <c r="AX40" s="434"/>
      <c r="AY40" s="434"/>
      <c r="AZ40" s="115"/>
      <c r="BA40" s="435"/>
      <c r="BB40" s="435"/>
      <c r="BC40" s="435"/>
      <c r="BD40" s="435"/>
      <c r="BE40" s="436"/>
    </row>
    <row r="41" spans="1:59" ht="15.75" customHeight="1" x14ac:dyDescent="0.35">
      <c r="A41" s="123"/>
      <c r="B41" s="437"/>
      <c r="C41" s="438" t="s">
        <v>218</v>
      </c>
      <c r="D41" s="439"/>
      <c r="E41" s="440"/>
      <c r="F41" s="440"/>
      <c r="G41" s="440"/>
      <c r="H41" s="425"/>
      <c r="I41" s="441" t="str">
        <f>IF(COUNTIF(I12:I39,"A")=0,"",COUNTIF(I12:I39,"A"))</f>
        <v/>
      </c>
      <c r="J41" s="439"/>
      <c r="K41" s="440"/>
      <c r="L41" s="440"/>
      <c r="M41" s="440"/>
      <c r="N41" s="425"/>
      <c r="O41" s="441" t="str">
        <f>IF(COUNTIF(O12:O39,"A")=0,"",COUNTIF(O12:O39,"A"))</f>
        <v/>
      </c>
      <c r="P41" s="439"/>
      <c r="Q41" s="440"/>
      <c r="R41" s="440"/>
      <c r="S41" s="440"/>
      <c r="T41" s="425"/>
      <c r="U41" s="441" t="str">
        <f>IF(COUNTIF(U12:U39,"A")=0,"",COUNTIF(U12:U39,"A"))</f>
        <v/>
      </c>
      <c r="V41" s="439"/>
      <c r="W41" s="440"/>
      <c r="X41" s="440"/>
      <c r="Y41" s="440"/>
      <c r="Z41" s="425"/>
      <c r="AA41" s="441" t="str">
        <f>IF(COUNTIF(AA12:AA39,"A")=0,"",COUNTIF(AA12:AA39,"A"))</f>
        <v/>
      </c>
      <c r="AB41" s="439"/>
      <c r="AC41" s="440"/>
      <c r="AD41" s="440"/>
      <c r="AE41" s="440"/>
      <c r="AF41" s="425"/>
      <c r="AG41" s="441" t="str">
        <f>IF(COUNTIF(AG12:AG39,"A")=0,"",COUNTIF(AG12:AG39,"A"))</f>
        <v/>
      </c>
      <c r="AH41" s="439"/>
      <c r="AI41" s="440"/>
      <c r="AJ41" s="440"/>
      <c r="AK41" s="440"/>
      <c r="AL41" s="425"/>
      <c r="AM41" s="441" t="str">
        <f>IF(COUNTIF(AM12:AM39,"A")=0,"",COUNTIF(AM12:AM39,"A"))</f>
        <v/>
      </c>
      <c r="AN41" s="439"/>
      <c r="AO41" s="440"/>
      <c r="AP41" s="440"/>
      <c r="AQ41" s="440"/>
      <c r="AR41" s="425"/>
      <c r="AS41" s="441" t="str">
        <f>IF(COUNTIF(AS12:AS39,"A")=0,"",COUNTIF(AS12:AS39,"A"))</f>
        <v/>
      </c>
      <c r="AT41" s="439"/>
      <c r="AU41" s="440"/>
      <c r="AV41" s="440"/>
      <c r="AW41" s="440"/>
      <c r="AX41" s="425"/>
      <c r="AY41" s="441" t="str">
        <f>IF(COUNTIF(AY12:AY39,"A")=0,"",COUNTIF(AY12:AY39,"A"))</f>
        <v/>
      </c>
      <c r="AZ41" s="442"/>
      <c r="BA41" s="440"/>
      <c r="BB41" s="440"/>
      <c r="BC41" s="440"/>
      <c r="BD41" s="425"/>
      <c r="BE41" s="443" t="str">
        <f t="shared" ref="BE41:BE53" si="25">IF(SUM(I41:AY41)=0,"",SUM(I41:AY41))</f>
        <v/>
      </c>
    </row>
    <row r="42" spans="1:59" ht="15.75" customHeight="1" x14ac:dyDescent="0.35">
      <c r="A42" s="123"/>
      <c r="B42" s="437"/>
      <c r="C42" s="438" t="s">
        <v>219</v>
      </c>
      <c r="D42" s="439"/>
      <c r="E42" s="440"/>
      <c r="F42" s="440"/>
      <c r="G42" s="440"/>
      <c r="H42" s="425"/>
      <c r="I42" s="441" t="str">
        <f>IF(COUNTIF(I12:I39,"B")=0,"",COUNTIF(I12:I39,"B"))</f>
        <v/>
      </c>
      <c r="J42" s="439"/>
      <c r="K42" s="440"/>
      <c r="L42" s="440"/>
      <c r="M42" s="440"/>
      <c r="N42" s="425"/>
      <c r="O42" s="441" t="str">
        <f>IF(COUNTIF(O12:O39,"B")=0,"",COUNTIF(O12:O39,"B"))</f>
        <v/>
      </c>
      <c r="P42" s="439"/>
      <c r="Q42" s="440"/>
      <c r="R42" s="440"/>
      <c r="S42" s="440"/>
      <c r="T42" s="425"/>
      <c r="U42" s="441" t="str">
        <f>IF(COUNTIF(U12:U39,"B")=0,"",COUNTIF(U12:U39,"B"))</f>
        <v/>
      </c>
      <c r="V42" s="439"/>
      <c r="W42" s="440"/>
      <c r="X42" s="440"/>
      <c r="Y42" s="440"/>
      <c r="Z42" s="425"/>
      <c r="AA42" s="441" t="str">
        <f>IF(COUNTIF(AA12:AA39,"B")=0,"",COUNTIF(AA12:AA39,"B"))</f>
        <v/>
      </c>
      <c r="AB42" s="439"/>
      <c r="AC42" s="440"/>
      <c r="AD42" s="440"/>
      <c r="AE42" s="440"/>
      <c r="AF42" s="425"/>
      <c r="AG42" s="441" t="str">
        <f>IF(COUNTIF(AG12:AG39,"B")=0,"",COUNTIF(AG12:AG39,"B"))</f>
        <v/>
      </c>
      <c r="AH42" s="439"/>
      <c r="AI42" s="440"/>
      <c r="AJ42" s="440"/>
      <c r="AK42" s="440"/>
      <c r="AL42" s="425"/>
      <c r="AM42" s="441" t="str">
        <f>IF(COUNTIF(AM12:AM39,"B")=0,"",COUNTIF(AM12:AM39,"B"))</f>
        <v/>
      </c>
      <c r="AN42" s="439"/>
      <c r="AO42" s="440"/>
      <c r="AP42" s="440"/>
      <c r="AQ42" s="440"/>
      <c r="AR42" s="425"/>
      <c r="AS42" s="441" t="str">
        <f>IF(COUNTIF(AS12:AS39,"B")=0,"",COUNTIF(AS12:AS39,"B"))</f>
        <v/>
      </c>
      <c r="AT42" s="439"/>
      <c r="AU42" s="440"/>
      <c r="AV42" s="440"/>
      <c r="AW42" s="440"/>
      <c r="AX42" s="425"/>
      <c r="AY42" s="441" t="str">
        <f>IF(COUNTIF(AY12:AY39,"B")=0,"",COUNTIF(AY12:AY39,"B"))</f>
        <v/>
      </c>
      <c r="AZ42" s="442"/>
      <c r="BA42" s="440"/>
      <c r="BB42" s="440"/>
      <c r="BC42" s="440"/>
      <c r="BD42" s="425"/>
      <c r="BE42" s="443" t="str">
        <f t="shared" si="25"/>
        <v/>
      </c>
    </row>
    <row r="43" spans="1:59" ht="15.75" customHeight="1" x14ac:dyDescent="0.35">
      <c r="A43" s="123"/>
      <c r="B43" s="437"/>
      <c r="C43" s="438" t="s">
        <v>220</v>
      </c>
      <c r="D43" s="439"/>
      <c r="E43" s="440"/>
      <c r="F43" s="440"/>
      <c r="G43" s="440"/>
      <c r="H43" s="425"/>
      <c r="I43" s="441" t="str">
        <f>IF(COUNTIF(I12:I39,"ÉÉ")=0,"",COUNTIF(I12:I39,"ÉÉ"))</f>
        <v/>
      </c>
      <c r="J43" s="439"/>
      <c r="K43" s="440"/>
      <c r="L43" s="440"/>
      <c r="M43" s="440"/>
      <c r="N43" s="425"/>
      <c r="O43" s="441" t="str">
        <f>IF(COUNTIF(O12:O39,"ÉÉ")=0,"",COUNTIF(O12:O39,"ÉÉ"))</f>
        <v/>
      </c>
      <c r="P43" s="439"/>
      <c r="Q43" s="440"/>
      <c r="R43" s="440"/>
      <c r="S43" s="440"/>
      <c r="T43" s="425"/>
      <c r="U43" s="441" t="str">
        <f>IF(COUNTIF(U12:U39,"ÉÉ")=0,"",COUNTIF(U12:U39,"ÉÉ"))</f>
        <v/>
      </c>
      <c r="V43" s="439"/>
      <c r="W43" s="440"/>
      <c r="X43" s="440"/>
      <c r="Y43" s="440"/>
      <c r="Z43" s="425"/>
      <c r="AA43" s="441" t="str">
        <f>IF(COUNTIF(AA12:AA39,"ÉÉ")=0,"",COUNTIF(AA12:AA39,"ÉÉ"))</f>
        <v/>
      </c>
      <c r="AB43" s="439"/>
      <c r="AC43" s="440"/>
      <c r="AD43" s="440"/>
      <c r="AE43" s="440"/>
      <c r="AF43" s="425"/>
      <c r="AG43" s="441" t="str">
        <f>IF(COUNTIF(AG12:AG39,"ÉÉ")=0,"",COUNTIF(AG12:AG39,"ÉÉ"))</f>
        <v/>
      </c>
      <c r="AH43" s="439"/>
      <c r="AI43" s="440"/>
      <c r="AJ43" s="440"/>
      <c r="AK43" s="440"/>
      <c r="AL43" s="425"/>
      <c r="AM43" s="441" t="str">
        <f>IF(COUNTIF(AM12:AM39,"ÉÉ")=0,"",COUNTIF(AM12:AM39,"ÉÉ"))</f>
        <v/>
      </c>
      <c r="AN43" s="439"/>
      <c r="AO43" s="440"/>
      <c r="AP43" s="440"/>
      <c r="AQ43" s="440"/>
      <c r="AR43" s="425"/>
      <c r="AS43" s="441" t="str">
        <f>IF(COUNTIF(AS12:AS39,"ÉÉ")=0,"",COUNTIF(AS12:AS39,"ÉÉ"))</f>
        <v/>
      </c>
      <c r="AT43" s="439"/>
      <c r="AU43" s="440"/>
      <c r="AV43" s="440"/>
      <c r="AW43" s="440"/>
      <c r="AX43" s="425"/>
      <c r="AY43" s="441" t="str">
        <f>IF(COUNTIF(AY12:AY39,"ÉÉ")=0,"",COUNTIF(AY12:AY39,"ÉÉ"))</f>
        <v/>
      </c>
      <c r="AZ43" s="442"/>
      <c r="BA43" s="440"/>
      <c r="BB43" s="440"/>
      <c r="BC43" s="440"/>
      <c r="BD43" s="425"/>
      <c r="BE43" s="443" t="str">
        <f t="shared" si="25"/>
        <v/>
      </c>
    </row>
    <row r="44" spans="1:59" ht="15.75" customHeight="1" x14ac:dyDescent="0.35">
      <c r="A44" s="123"/>
      <c r="B44" s="437"/>
      <c r="C44" s="438" t="s">
        <v>221</v>
      </c>
      <c r="D44" s="444"/>
      <c r="E44" s="445"/>
      <c r="F44" s="445"/>
      <c r="G44" s="445"/>
      <c r="H44" s="446"/>
      <c r="I44" s="441" t="str">
        <f>IF(COUNTIF(I12:I39,"ÉÉ(Z)")=0,"",COUNTIF(I12:I39,"ÉÉ(Z)"))</f>
        <v/>
      </c>
      <c r="J44" s="444"/>
      <c r="K44" s="445"/>
      <c r="L44" s="445"/>
      <c r="M44" s="445"/>
      <c r="N44" s="446"/>
      <c r="O44" s="441" t="str">
        <f>IF(COUNTIF(O12:O39,"ÉÉ(Z)")=0,"",COUNTIF(O12:O39,"ÉÉ(Z)"))</f>
        <v/>
      </c>
      <c r="P44" s="444"/>
      <c r="Q44" s="445"/>
      <c r="R44" s="445"/>
      <c r="S44" s="445"/>
      <c r="T44" s="446"/>
      <c r="U44" s="441" t="str">
        <f>IF(COUNTIF(U12:U39,"ÉÉ(Z)")=0,"",COUNTIF(U12:U39,"ÉÉ(Z)"))</f>
        <v/>
      </c>
      <c r="V44" s="444"/>
      <c r="W44" s="445"/>
      <c r="X44" s="445"/>
      <c r="Y44" s="445"/>
      <c r="Z44" s="446"/>
      <c r="AA44" s="441" t="str">
        <f>IF(COUNTIF(AA12:AA39,"ÉÉ(Z)")=0,"",COUNTIF(AA12:AA39,"ÉÉ(Z)"))</f>
        <v/>
      </c>
      <c r="AB44" s="444"/>
      <c r="AC44" s="445"/>
      <c r="AD44" s="445"/>
      <c r="AE44" s="445"/>
      <c r="AF44" s="446"/>
      <c r="AG44" s="441" t="str">
        <f>IF(COUNTIF(AG12:AG39,"ÉÉ(Z)")=0,"",COUNTIF(AG12:AG39,"ÉÉ(Z)"))</f>
        <v/>
      </c>
      <c r="AH44" s="444"/>
      <c r="AI44" s="445"/>
      <c r="AJ44" s="445"/>
      <c r="AK44" s="445"/>
      <c r="AL44" s="446"/>
      <c r="AM44" s="441">
        <f>IF(COUNTIF(AM12:AM39,"ÉÉ(Z)")=0,"",COUNTIF(AM12:AM39,"ÉÉ(Z)"))</f>
        <v>1</v>
      </c>
      <c r="AN44" s="444"/>
      <c r="AO44" s="445"/>
      <c r="AP44" s="445"/>
      <c r="AQ44" s="445"/>
      <c r="AR44" s="446"/>
      <c r="AS44" s="441" t="str">
        <f>IF(COUNTIF(AS12:AS39,"ÉÉ(Z)")=0,"",COUNTIF(AS12:AS39,"ÉÉ(Z)"))</f>
        <v/>
      </c>
      <c r="AT44" s="444"/>
      <c r="AU44" s="445"/>
      <c r="AV44" s="445"/>
      <c r="AW44" s="445"/>
      <c r="AX44" s="446"/>
      <c r="AY44" s="441" t="str">
        <f>IF(COUNTIF(AY12:AY39,"ÉÉ(Z)")=0,"",COUNTIF(AY12:AY39,"ÉÉ(Z)"))</f>
        <v/>
      </c>
      <c r="AZ44" s="447"/>
      <c r="BA44" s="445"/>
      <c r="BB44" s="445"/>
      <c r="BC44" s="445"/>
      <c r="BD44" s="446"/>
      <c r="BE44" s="443">
        <f t="shared" si="25"/>
        <v>1</v>
      </c>
    </row>
    <row r="45" spans="1:59" ht="15.75" customHeight="1" x14ac:dyDescent="0.35">
      <c r="A45" s="123"/>
      <c r="B45" s="437"/>
      <c r="C45" s="438" t="s">
        <v>222</v>
      </c>
      <c r="D45" s="439"/>
      <c r="E45" s="440"/>
      <c r="F45" s="440"/>
      <c r="G45" s="440"/>
      <c r="H45" s="425"/>
      <c r="I45" s="441" t="str">
        <f>IF(COUNTIF(I12:I39,"GYJ")=0,"",COUNTIF(I12:I39,"GYJ"))</f>
        <v/>
      </c>
      <c r="J45" s="439"/>
      <c r="K45" s="440"/>
      <c r="L45" s="440"/>
      <c r="M45" s="440"/>
      <c r="N45" s="425"/>
      <c r="O45" s="441" t="str">
        <f>IF(COUNTIF(O12:O39,"GYJ")=0,"",COUNTIF(O12:O39,"GYJ"))</f>
        <v/>
      </c>
      <c r="P45" s="439"/>
      <c r="Q45" s="440"/>
      <c r="R45" s="440"/>
      <c r="S45" s="440"/>
      <c r="T45" s="425"/>
      <c r="U45" s="441" t="str">
        <f>IF(COUNTIF(U12:U39,"GYJ")=0,"",COUNTIF(U12:U39,"GYJ"))</f>
        <v/>
      </c>
      <c r="V45" s="439"/>
      <c r="W45" s="440"/>
      <c r="X45" s="440"/>
      <c r="Y45" s="440"/>
      <c r="Z45" s="425"/>
      <c r="AA45" s="441" t="str">
        <f>IF(COUNTIF(AA12:AA39,"GYJ")=0,"",COUNTIF(AA12:AA39,"GYJ"))</f>
        <v/>
      </c>
      <c r="AB45" s="439"/>
      <c r="AC45" s="440"/>
      <c r="AD45" s="440"/>
      <c r="AE45" s="440"/>
      <c r="AF45" s="425"/>
      <c r="AG45" s="441">
        <f>IF(COUNTIF(AG12:AG39,"GYJ")=0,"",COUNTIF(AG12:AG39,"GYJ"))</f>
        <v>2</v>
      </c>
      <c r="AH45" s="439"/>
      <c r="AI45" s="440"/>
      <c r="AJ45" s="440"/>
      <c r="AK45" s="440"/>
      <c r="AL45" s="425"/>
      <c r="AM45" s="441">
        <f>IF(COUNTIF(AM12:AM39,"GYJ")=0,"",COUNTIF(AM12:AM39,"GYJ"))</f>
        <v>1</v>
      </c>
      <c r="AN45" s="439"/>
      <c r="AO45" s="440"/>
      <c r="AP45" s="440"/>
      <c r="AQ45" s="440"/>
      <c r="AR45" s="425"/>
      <c r="AS45" s="441">
        <f>IF(COUNTIF(AS12:AS39,"GYJ")=0,"",COUNTIF(AS12:AS39,"GYJ"))</f>
        <v>3</v>
      </c>
      <c r="AT45" s="439"/>
      <c r="AU45" s="440"/>
      <c r="AV45" s="440"/>
      <c r="AW45" s="440"/>
      <c r="AX45" s="425"/>
      <c r="AY45" s="441">
        <f>IF(COUNTIF(AY12:AY39,"GYJ")=0,"",COUNTIF(AY12:AY39,"GYJ"))</f>
        <v>1</v>
      </c>
      <c r="AZ45" s="442"/>
      <c r="BA45" s="440"/>
      <c r="BB45" s="440"/>
      <c r="BC45" s="440"/>
      <c r="BD45" s="425"/>
      <c r="BE45" s="443">
        <f t="shared" si="25"/>
        <v>7</v>
      </c>
    </row>
    <row r="46" spans="1:59" ht="15.75" customHeight="1" x14ac:dyDescent="0.35">
      <c r="A46" s="123"/>
      <c r="B46" s="448"/>
      <c r="C46" s="449" t="s">
        <v>223</v>
      </c>
      <c r="D46" s="439"/>
      <c r="E46" s="440"/>
      <c r="F46" s="440"/>
      <c r="G46" s="440"/>
      <c r="H46" s="425"/>
      <c r="I46" s="441" t="str">
        <f>IF(COUNTIF(I12:I39,"GYJ(Z)")=0,"",COUNTIF(I12:I39,"GYJ(Z)"))</f>
        <v/>
      </c>
      <c r="J46" s="439"/>
      <c r="K46" s="440"/>
      <c r="L46" s="440"/>
      <c r="M46" s="440"/>
      <c r="N46" s="425"/>
      <c r="O46" s="441" t="str">
        <f>IF(COUNTIF(O12:O39,"GYJ(Z)")=0,"",COUNTIF(O12:O39,"GYJ(Z)"))</f>
        <v/>
      </c>
      <c r="P46" s="439"/>
      <c r="Q46" s="440"/>
      <c r="R46" s="440"/>
      <c r="S46" s="440"/>
      <c r="T46" s="425"/>
      <c r="U46" s="441" t="str">
        <f>IF(COUNTIF(U12:U39,"GYJ(Z)")=0,"",COUNTIF(U12:U39,"GYJ(Z)"))</f>
        <v/>
      </c>
      <c r="V46" s="439"/>
      <c r="W46" s="440"/>
      <c r="X46" s="440"/>
      <c r="Y46" s="440"/>
      <c r="Z46" s="425"/>
      <c r="AA46" s="441" t="str">
        <f>IF(COUNTIF(AA12:AA39,"GYJ(Z)")=0,"",COUNTIF(AA12:AA39,"GYJ(Z)"))</f>
        <v/>
      </c>
      <c r="AB46" s="439"/>
      <c r="AC46" s="440"/>
      <c r="AD46" s="440"/>
      <c r="AE46" s="440"/>
      <c r="AF46" s="425"/>
      <c r="AG46" s="441" t="str">
        <f>IF(COUNTIF(AG12:AG39,"GYJ(Z)")=0,"",COUNTIF(AG12:AG39,"GYJ(Z)"))</f>
        <v/>
      </c>
      <c r="AH46" s="439"/>
      <c r="AI46" s="440"/>
      <c r="AJ46" s="440"/>
      <c r="AK46" s="440"/>
      <c r="AL46" s="425"/>
      <c r="AM46" s="441">
        <f>IF(COUNTIF(AM12:AM39,"GYJ(Z)")=0,"",COUNTIF(AM12:AM39,"GYJ(Z)"))</f>
        <v>1</v>
      </c>
      <c r="AN46" s="439"/>
      <c r="AO46" s="440"/>
      <c r="AP46" s="440"/>
      <c r="AQ46" s="440"/>
      <c r="AR46" s="425"/>
      <c r="AS46" s="441">
        <f>IF(COUNTIF(AS12:AS39,"GYJ(Z)")=0,"",COUNTIF(AS12:AS39,"GYJ(Z)"))</f>
        <v>1</v>
      </c>
      <c r="AT46" s="439"/>
      <c r="AU46" s="440"/>
      <c r="AV46" s="440"/>
      <c r="AW46" s="440"/>
      <c r="AX46" s="425"/>
      <c r="AY46" s="441" t="str">
        <f>IF(COUNTIF(AY12:AY39,"GYJ(Z)")=0,"",COUNTIF(AY12:AY39,"GYJ(Z)"))</f>
        <v/>
      </c>
      <c r="AZ46" s="442"/>
      <c r="BA46" s="440"/>
      <c r="BB46" s="440"/>
      <c r="BC46" s="440"/>
      <c r="BD46" s="425"/>
      <c r="BE46" s="443">
        <f t="shared" si="25"/>
        <v>2</v>
      </c>
    </row>
    <row r="47" spans="1:59" ht="15.75" customHeight="1" x14ac:dyDescent="0.35">
      <c r="A47" s="123"/>
      <c r="B47" s="437"/>
      <c r="C47" s="450" t="s">
        <v>224</v>
      </c>
      <c r="D47" s="439"/>
      <c r="E47" s="440"/>
      <c r="F47" s="440"/>
      <c r="G47" s="440"/>
      <c r="H47" s="425"/>
      <c r="I47" s="441" t="str">
        <f>IF(COUNTIF(I12:I39,"K")=0,"",COUNTIF(I12:I39,"K"))</f>
        <v/>
      </c>
      <c r="J47" s="439"/>
      <c r="K47" s="440"/>
      <c r="L47" s="440"/>
      <c r="M47" s="440"/>
      <c r="N47" s="425"/>
      <c r="O47" s="441" t="str">
        <f>IF(COUNTIF(O12:O39,"K")=0,"",COUNTIF(O12:O39,"K"))</f>
        <v/>
      </c>
      <c r="P47" s="439"/>
      <c r="Q47" s="440"/>
      <c r="R47" s="440"/>
      <c r="S47" s="440"/>
      <c r="T47" s="425"/>
      <c r="U47" s="441" t="str">
        <f>IF(COUNTIF(U12:U39,"K")=0,"",COUNTIF(U12:U39,"K"))</f>
        <v/>
      </c>
      <c r="V47" s="439"/>
      <c r="W47" s="440"/>
      <c r="X47" s="440"/>
      <c r="Y47" s="440"/>
      <c r="Z47" s="425"/>
      <c r="AA47" s="441" t="str">
        <f>IF(COUNTIF(AA12:AA39,"K")=0,"",COUNTIF(AA12:AA39,"K"))</f>
        <v/>
      </c>
      <c r="AB47" s="439"/>
      <c r="AC47" s="440"/>
      <c r="AD47" s="440"/>
      <c r="AE47" s="440"/>
      <c r="AF47" s="425"/>
      <c r="AG47" s="441">
        <f>IF(COUNTIF(AG12:AG39,"K")=0,"",COUNTIF(AG12:AG39,"K"))</f>
        <v>2</v>
      </c>
      <c r="AH47" s="439"/>
      <c r="AI47" s="440"/>
      <c r="AJ47" s="440"/>
      <c r="AK47" s="440"/>
      <c r="AL47" s="425"/>
      <c r="AM47" s="441">
        <f>IF(COUNTIF(AM12:AM39,"K")=0,"",COUNTIF(AM12:AM39,"K"))</f>
        <v>3</v>
      </c>
      <c r="AN47" s="439"/>
      <c r="AO47" s="440"/>
      <c r="AP47" s="440"/>
      <c r="AQ47" s="440"/>
      <c r="AR47" s="425"/>
      <c r="AS47" s="441" t="str">
        <f>IF(COUNTIF(AS12:AS39,"K")=0,"",COUNTIF(AS12:AS39,"K"))</f>
        <v/>
      </c>
      <c r="AT47" s="439"/>
      <c r="AU47" s="440"/>
      <c r="AV47" s="440"/>
      <c r="AW47" s="440"/>
      <c r="AX47" s="425"/>
      <c r="AY47" s="441" t="str">
        <f>IF(COUNTIF(AY12:AY39,"K")=0,"",COUNTIF(AY12:AY39,"K"))</f>
        <v/>
      </c>
      <c r="AZ47" s="442"/>
      <c r="BA47" s="440"/>
      <c r="BB47" s="440"/>
      <c r="BC47" s="440"/>
      <c r="BD47" s="425"/>
      <c r="BE47" s="443">
        <f t="shared" si="25"/>
        <v>5</v>
      </c>
    </row>
    <row r="48" spans="1:59" ht="15.75" customHeight="1" x14ac:dyDescent="0.35">
      <c r="A48" s="123"/>
      <c r="B48" s="437"/>
      <c r="C48" s="450" t="s">
        <v>225</v>
      </c>
      <c r="D48" s="439"/>
      <c r="E48" s="440"/>
      <c r="F48" s="440"/>
      <c r="G48" s="440"/>
      <c r="H48" s="425"/>
      <c r="I48" s="441" t="str">
        <f>IF(COUNTIF(I12:I39,"K(Z)")=0,"",COUNTIF(I12:I39,"K(Z)"))</f>
        <v/>
      </c>
      <c r="J48" s="439"/>
      <c r="K48" s="440"/>
      <c r="L48" s="440"/>
      <c r="M48" s="440"/>
      <c r="N48" s="425"/>
      <c r="O48" s="441" t="str">
        <f>IF(COUNTIF(O12:O39,"K(Z)")=0,"",COUNTIF(O12:O39,"K(Z)"))</f>
        <v/>
      </c>
      <c r="P48" s="439"/>
      <c r="Q48" s="440"/>
      <c r="R48" s="440"/>
      <c r="S48" s="440"/>
      <c r="T48" s="425"/>
      <c r="U48" s="441" t="str">
        <f>IF(COUNTIF(U12:U39,"K(Z)")=0,"",COUNTIF(U12:U39,"K(Z)"))</f>
        <v/>
      </c>
      <c r="V48" s="439"/>
      <c r="W48" s="440"/>
      <c r="X48" s="440"/>
      <c r="Y48" s="440"/>
      <c r="Z48" s="425"/>
      <c r="AA48" s="441" t="str">
        <f>IF(COUNTIF(AA12:AA39,"K(Z)")=0,"",COUNTIF(AA12:AA39,"K(Z)"))</f>
        <v/>
      </c>
      <c r="AB48" s="439"/>
      <c r="AC48" s="440"/>
      <c r="AD48" s="440"/>
      <c r="AE48" s="440"/>
      <c r="AF48" s="425"/>
      <c r="AG48" s="441">
        <f>IF(COUNTIF(AG12:AG39,"K(Z)")=0,"",COUNTIF(AG12:AG39,"K(Z)"))</f>
        <v>1</v>
      </c>
      <c r="AH48" s="439"/>
      <c r="AI48" s="440"/>
      <c r="AJ48" s="440"/>
      <c r="AK48" s="440"/>
      <c r="AL48" s="425"/>
      <c r="AM48" s="441">
        <f>IF(COUNTIF(AM12:AM39,"K(Z)")=0,"",COUNTIF(AM12:AM39,"K(Z)"))</f>
        <v>1</v>
      </c>
      <c r="AN48" s="439"/>
      <c r="AO48" s="440"/>
      <c r="AP48" s="440"/>
      <c r="AQ48" s="440"/>
      <c r="AR48" s="425"/>
      <c r="AS48" s="441">
        <f>IF(COUNTIF(AS12:AS39,"K(Z)")=0,"",COUNTIF(AS12:AS39,"K(Z)"))</f>
        <v>2</v>
      </c>
      <c r="AT48" s="439"/>
      <c r="AU48" s="440"/>
      <c r="AV48" s="440"/>
      <c r="AW48" s="440"/>
      <c r="AX48" s="425"/>
      <c r="AY48" s="441" t="str">
        <f>IF(COUNTIF(AY12:AY39,"K(Z)")=0,"",COUNTIF(AY12:AY39,"K(Z)"))</f>
        <v/>
      </c>
      <c r="AZ48" s="442"/>
      <c r="BA48" s="440"/>
      <c r="BB48" s="440"/>
      <c r="BC48" s="440"/>
      <c r="BD48" s="425"/>
      <c r="BE48" s="443">
        <f t="shared" si="25"/>
        <v>4</v>
      </c>
    </row>
    <row r="49" spans="1:57" ht="15.75" customHeight="1" x14ac:dyDescent="0.35">
      <c r="A49" s="123"/>
      <c r="B49" s="437"/>
      <c r="C49" s="438" t="s">
        <v>226</v>
      </c>
      <c r="D49" s="439"/>
      <c r="E49" s="440"/>
      <c r="F49" s="440"/>
      <c r="G49" s="440"/>
      <c r="H49" s="425"/>
      <c r="I49" s="441" t="str">
        <f>IF(COUNTIF(I12:I39,"AV")=0,"",COUNTIF(I12:I39,"AV"))</f>
        <v/>
      </c>
      <c r="J49" s="439"/>
      <c r="K49" s="440"/>
      <c r="L49" s="440"/>
      <c r="M49" s="440"/>
      <c r="N49" s="425"/>
      <c r="O49" s="441" t="str">
        <f>IF(COUNTIF(O12:O39,"AV")=0,"",COUNTIF(O12:O39,"AV"))</f>
        <v/>
      </c>
      <c r="P49" s="439"/>
      <c r="Q49" s="440"/>
      <c r="R49" s="440"/>
      <c r="S49" s="440"/>
      <c r="T49" s="425"/>
      <c r="U49" s="441" t="str">
        <f>IF(COUNTIF(U12:U39,"AV")=0,"",COUNTIF(U12:U39,"AV"))</f>
        <v/>
      </c>
      <c r="V49" s="439"/>
      <c r="W49" s="440"/>
      <c r="X49" s="440"/>
      <c r="Y49" s="440"/>
      <c r="Z49" s="425"/>
      <c r="AA49" s="441" t="str">
        <f>IF(COUNTIF(AA12:AA39,"AV")=0,"",COUNTIF(AA12:AA39,"AV"))</f>
        <v/>
      </c>
      <c r="AB49" s="439"/>
      <c r="AC49" s="440"/>
      <c r="AD49" s="440"/>
      <c r="AE49" s="440"/>
      <c r="AF49" s="425"/>
      <c r="AG49" s="441" t="str">
        <f>IF(COUNTIF(AG12:AG39,"AV")=0,"",COUNTIF(AG12:AG39,"AV"))</f>
        <v/>
      </c>
      <c r="AH49" s="439"/>
      <c r="AI49" s="440"/>
      <c r="AJ49" s="440"/>
      <c r="AK49" s="440"/>
      <c r="AL49" s="425"/>
      <c r="AM49" s="441" t="str">
        <f>IF(COUNTIF(AM12:AM39,"AV")=0,"",COUNTIF(AM12:AM39,"AV"))</f>
        <v/>
      </c>
      <c r="AN49" s="439"/>
      <c r="AO49" s="440"/>
      <c r="AP49" s="440"/>
      <c r="AQ49" s="440"/>
      <c r="AR49" s="425"/>
      <c r="AS49" s="441" t="str">
        <f>IF(COUNTIF(AS12:AS39,"AV")=0,"",COUNTIF(AS12:AS39,"AV"))</f>
        <v/>
      </c>
      <c r="AT49" s="439"/>
      <c r="AU49" s="440"/>
      <c r="AV49" s="440"/>
      <c r="AW49" s="440"/>
      <c r="AX49" s="425"/>
      <c r="AY49" s="441" t="str">
        <f>IF(COUNTIF(AY12:AY39,"AV")=0,"",COUNTIF(AY12:AY39,"AV"))</f>
        <v/>
      </c>
      <c r="AZ49" s="442"/>
      <c r="BA49" s="440"/>
      <c r="BB49" s="440"/>
      <c r="BC49" s="440"/>
      <c r="BD49" s="425"/>
      <c r="BE49" s="443" t="str">
        <f t="shared" si="25"/>
        <v/>
      </c>
    </row>
    <row r="50" spans="1:57" ht="15.75" customHeight="1" x14ac:dyDescent="0.35">
      <c r="A50" s="123"/>
      <c r="B50" s="437"/>
      <c r="C50" s="438" t="s">
        <v>227</v>
      </c>
      <c r="D50" s="439"/>
      <c r="E50" s="440"/>
      <c r="F50" s="440"/>
      <c r="G50" s="440"/>
      <c r="H50" s="425"/>
      <c r="I50" s="441" t="str">
        <f>IF(COUNTIF(I12:I39,"KV")=0,"",COUNTIF(I12:I39,"KV"))</f>
        <v/>
      </c>
      <c r="J50" s="439"/>
      <c r="K50" s="440"/>
      <c r="L50" s="440"/>
      <c r="M50" s="440"/>
      <c r="N50" s="425"/>
      <c r="O50" s="441" t="str">
        <f>IF(COUNTIF(O12:O39,"KV")=0,"",COUNTIF(O12:O39,"KV"))</f>
        <v/>
      </c>
      <c r="P50" s="439"/>
      <c r="Q50" s="440"/>
      <c r="R50" s="440"/>
      <c r="S50" s="440"/>
      <c r="T50" s="425"/>
      <c r="U50" s="441" t="str">
        <f>IF(COUNTIF(U12:U39,"KV")=0,"",COUNTIF(U12:U39,"KV"))</f>
        <v/>
      </c>
      <c r="V50" s="439"/>
      <c r="W50" s="440"/>
      <c r="X50" s="440"/>
      <c r="Y50" s="440"/>
      <c r="Z50" s="425"/>
      <c r="AA50" s="441" t="str">
        <f>IF(COUNTIF(AA12:AA39,"KV")=0,"",COUNTIF(AA12:AA39,"KV"))</f>
        <v/>
      </c>
      <c r="AB50" s="439"/>
      <c r="AC50" s="440"/>
      <c r="AD50" s="440"/>
      <c r="AE50" s="440"/>
      <c r="AF50" s="425"/>
      <c r="AG50" s="441" t="str">
        <f>IF(COUNTIF(AG12:AG39,"KV")=0,"",COUNTIF(AG12:AG39,"KV"))</f>
        <v/>
      </c>
      <c r="AH50" s="439"/>
      <c r="AI50" s="440"/>
      <c r="AJ50" s="440"/>
      <c r="AK50" s="440"/>
      <c r="AL50" s="425"/>
      <c r="AM50" s="441" t="str">
        <f>IF(COUNTIF(AM12:AM39,"KV")=0,"",COUNTIF(AM12:AM39,"KV"))</f>
        <v/>
      </c>
      <c r="AN50" s="439"/>
      <c r="AO50" s="440"/>
      <c r="AP50" s="440"/>
      <c r="AQ50" s="440"/>
      <c r="AR50" s="425"/>
      <c r="AS50" s="441" t="str">
        <f>IF(COUNTIF(AS12:AS39,"KV")=0,"",COUNTIF(AS12:AS39,"KV"))</f>
        <v/>
      </c>
      <c r="AT50" s="439"/>
      <c r="AU50" s="440"/>
      <c r="AV50" s="440"/>
      <c r="AW50" s="440"/>
      <c r="AX50" s="425"/>
      <c r="AY50" s="441" t="str">
        <f>IF(COUNTIF(AY12:AY39,"KV")=0,"",COUNTIF(AY12:AY39,"KV"))</f>
        <v/>
      </c>
      <c r="AZ50" s="442"/>
      <c r="BA50" s="440"/>
      <c r="BB50" s="440"/>
      <c r="BC50" s="440"/>
      <c r="BD50" s="425"/>
      <c r="BE50" s="443" t="str">
        <f t="shared" si="25"/>
        <v/>
      </c>
    </row>
    <row r="51" spans="1:57" ht="15.75" customHeight="1" x14ac:dyDescent="0.35">
      <c r="A51" s="123"/>
      <c r="B51" s="437"/>
      <c r="C51" s="438" t="s">
        <v>228</v>
      </c>
      <c r="D51" s="451"/>
      <c r="E51" s="452"/>
      <c r="F51" s="452"/>
      <c r="G51" s="452"/>
      <c r="H51" s="453"/>
      <c r="I51" s="441" t="str">
        <f>IF(COUNTIF(I12:I39,"SZG")=0,"",COUNTIF(I12:I39,"SZG"))</f>
        <v/>
      </c>
      <c r="J51" s="451"/>
      <c r="K51" s="452"/>
      <c r="L51" s="452"/>
      <c r="M51" s="452"/>
      <c r="N51" s="453"/>
      <c r="O51" s="441" t="str">
        <f>IF(COUNTIF(O12:O39,"SZG")=0,"",COUNTIF(O12:O39,"SZG"))</f>
        <v/>
      </c>
      <c r="P51" s="451"/>
      <c r="Q51" s="452"/>
      <c r="R51" s="452"/>
      <c r="S51" s="452"/>
      <c r="T51" s="453"/>
      <c r="U51" s="441" t="str">
        <f>IF(COUNTIF(U12:U39,"SZG")=0,"",COUNTIF(U12:U39,"SZG"))</f>
        <v/>
      </c>
      <c r="V51" s="451"/>
      <c r="W51" s="452"/>
      <c r="X51" s="452"/>
      <c r="Y51" s="452"/>
      <c r="Z51" s="453"/>
      <c r="AA51" s="441" t="str">
        <f>IF(COUNTIF(AA12:AA39,"SZG")=0,"",COUNTIF(AA12:AA39,"SZG"))</f>
        <v/>
      </c>
      <c r="AB51" s="451"/>
      <c r="AC51" s="452"/>
      <c r="AD51" s="452"/>
      <c r="AE51" s="452"/>
      <c r="AF51" s="453"/>
      <c r="AG51" s="441" t="str">
        <f>IF(COUNTIF(AG12:AG39,"SZG")=0,"",COUNTIF(AG12:AG39,"SZG"))</f>
        <v/>
      </c>
      <c r="AH51" s="451"/>
      <c r="AI51" s="452"/>
      <c r="AJ51" s="452"/>
      <c r="AK51" s="452"/>
      <c r="AL51" s="453"/>
      <c r="AM51" s="441" t="str">
        <f>IF(COUNTIF(AM12:AM39,"SZG")=0,"",COUNTIF(AM12:AM39,"SZG"))</f>
        <v/>
      </c>
      <c r="AN51" s="451"/>
      <c r="AO51" s="452"/>
      <c r="AP51" s="452"/>
      <c r="AQ51" s="452"/>
      <c r="AR51" s="453"/>
      <c r="AS51" s="441" t="str">
        <f>IF(COUNTIF(AS12:AS39,"SZG")=0,"",COUNTIF(AS12:AS39,"SZG"))</f>
        <v/>
      </c>
      <c r="AT51" s="451"/>
      <c r="AU51" s="452"/>
      <c r="AV51" s="452"/>
      <c r="AW51" s="452"/>
      <c r="AX51" s="453"/>
      <c r="AY51" s="441" t="str">
        <f>IF(COUNTIF(AY12:AY39,"SZG")=0,"",COUNTIF(AY12:AY39,"SZG"))</f>
        <v/>
      </c>
      <c r="AZ51" s="442"/>
      <c r="BA51" s="440"/>
      <c r="BB51" s="440"/>
      <c r="BC51" s="440"/>
      <c r="BD51" s="425"/>
      <c r="BE51" s="443" t="str">
        <f t="shared" si="25"/>
        <v/>
      </c>
    </row>
    <row r="52" spans="1:57" ht="15.75" customHeight="1" x14ac:dyDescent="0.35">
      <c r="A52" s="123"/>
      <c r="B52" s="437"/>
      <c r="C52" s="438" t="s">
        <v>229</v>
      </c>
      <c r="D52" s="451"/>
      <c r="E52" s="452"/>
      <c r="F52" s="452"/>
      <c r="G52" s="452"/>
      <c r="H52" s="453"/>
      <c r="I52" s="441" t="str">
        <f>IF(COUNTIF(I12:I39,"ZV")=0,"",COUNTIF(I12:I39,"ZV"))</f>
        <v/>
      </c>
      <c r="J52" s="451"/>
      <c r="K52" s="452"/>
      <c r="L52" s="452"/>
      <c r="M52" s="452"/>
      <c r="N52" s="453"/>
      <c r="O52" s="441" t="str">
        <f>IF(COUNTIF(O12:O39,"ZV")=0,"",COUNTIF(O12:O39,"ZV"))</f>
        <v/>
      </c>
      <c r="P52" s="451"/>
      <c r="Q52" s="452"/>
      <c r="R52" s="452"/>
      <c r="S52" s="452"/>
      <c r="T52" s="453"/>
      <c r="U52" s="441" t="str">
        <f>IF(COUNTIF(U12:U39,"ZV")=0,"",COUNTIF(U12:U39,"ZV"))</f>
        <v/>
      </c>
      <c r="V52" s="451"/>
      <c r="W52" s="452"/>
      <c r="X52" s="452"/>
      <c r="Y52" s="452"/>
      <c r="Z52" s="453"/>
      <c r="AA52" s="441" t="str">
        <f>IF(COUNTIF(AA12:AA39,"ZV")=0,"",COUNTIF(AA12:AA39,"ZV"))</f>
        <v/>
      </c>
      <c r="AB52" s="451"/>
      <c r="AC52" s="452"/>
      <c r="AD52" s="452"/>
      <c r="AE52" s="452"/>
      <c r="AF52" s="453"/>
      <c r="AG52" s="441" t="str">
        <f>IF(COUNTIF(AG12:AG39,"ZV")=0,"",COUNTIF(AG12:AG39,"ZV"))</f>
        <v/>
      </c>
      <c r="AH52" s="451"/>
      <c r="AI52" s="452"/>
      <c r="AJ52" s="452"/>
      <c r="AK52" s="452"/>
      <c r="AL52" s="453"/>
      <c r="AM52" s="441" t="str">
        <f>IF(COUNTIF(AM12:AM39,"ZV")=0,"",COUNTIF(AM12:AM39,"ZV"))</f>
        <v/>
      </c>
      <c r="AN52" s="451"/>
      <c r="AO52" s="452"/>
      <c r="AP52" s="452"/>
      <c r="AQ52" s="452"/>
      <c r="AR52" s="453"/>
      <c r="AS52" s="441" t="str">
        <f>IF(COUNTIF(AS12:AS39,"ZV")=0,"",COUNTIF(AS12:AS39,"ZV"))</f>
        <v/>
      </c>
      <c r="AT52" s="451"/>
      <c r="AU52" s="452"/>
      <c r="AV52" s="452"/>
      <c r="AW52" s="452"/>
      <c r="AX52" s="453"/>
      <c r="AY52" s="441" t="str">
        <f>IF(COUNTIF(AY12:AY39,"ZV")=0,"",COUNTIF(AY12:AY39,"ZV"))</f>
        <v/>
      </c>
      <c r="AZ52" s="442"/>
      <c r="BA52" s="440"/>
      <c r="BB52" s="440"/>
      <c r="BC52" s="440"/>
      <c r="BD52" s="425"/>
      <c r="BE52" s="443" t="str">
        <f t="shared" si="25"/>
        <v/>
      </c>
    </row>
    <row r="53" spans="1:57" ht="15.75" customHeight="1" thickBot="1" x14ac:dyDescent="0.4">
      <c r="A53" s="454"/>
      <c r="B53" s="455"/>
      <c r="C53" s="456" t="s">
        <v>230</v>
      </c>
      <c r="D53" s="457"/>
      <c r="E53" s="458"/>
      <c r="F53" s="458"/>
      <c r="G53" s="458"/>
      <c r="H53" s="459"/>
      <c r="I53" s="460" t="str">
        <f>IF(SUM(I41:I52)=0,"",SUM(I41:I52))</f>
        <v/>
      </c>
      <c r="J53" s="457"/>
      <c r="K53" s="458"/>
      <c r="L53" s="458"/>
      <c r="M53" s="458"/>
      <c r="N53" s="459"/>
      <c r="O53" s="460" t="str">
        <f>IF(SUM(O41:O52)=0,"",SUM(O41:O52))</f>
        <v/>
      </c>
      <c r="P53" s="457"/>
      <c r="Q53" s="458"/>
      <c r="R53" s="458"/>
      <c r="S53" s="458"/>
      <c r="T53" s="459"/>
      <c r="U53" s="460" t="str">
        <f>IF(SUM(U41:U52)=0,"",SUM(U41:U52))</f>
        <v/>
      </c>
      <c r="V53" s="457"/>
      <c r="W53" s="458"/>
      <c r="X53" s="458"/>
      <c r="Y53" s="458"/>
      <c r="Z53" s="459"/>
      <c r="AA53" s="460" t="str">
        <f>IF(SUM(AA41:AA52)=0,"",SUM(AA41:AA52))</f>
        <v/>
      </c>
      <c r="AB53" s="457"/>
      <c r="AC53" s="458"/>
      <c r="AD53" s="458"/>
      <c r="AE53" s="458"/>
      <c r="AF53" s="459"/>
      <c r="AG53" s="460">
        <f>IF(SUM(AG41:AG52)=0,"",SUM(AG41:AG52))</f>
        <v>5</v>
      </c>
      <c r="AH53" s="457"/>
      <c r="AI53" s="458"/>
      <c r="AJ53" s="458"/>
      <c r="AK53" s="458"/>
      <c r="AL53" s="459"/>
      <c r="AM53" s="460">
        <f>IF(SUM(AM41:AM52)=0,"",SUM(AM41:AM52))</f>
        <v>7</v>
      </c>
      <c r="AN53" s="457"/>
      <c r="AO53" s="458"/>
      <c r="AP53" s="458"/>
      <c r="AQ53" s="458"/>
      <c r="AR53" s="459"/>
      <c r="AS53" s="460">
        <f>IF(SUM(AS41:AS52)=0,"",SUM(AS41:AS52))</f>
        <v>6</v>
      </c>
      <c r="AT53" s="457"/>
      <c r="AU53" s="458"/>
      <c r="AV53" s="458"/>
      <c r="AW53" s="458"/>
      <c r="AX53" s="459"/>
      <c r="AY53" s="460">
        <f>IF(SUM(AY41:AY52)=0,"",SUM(AY41:AY52))</f>
        <v>1</v>
      </c>
      <c r="AZ53" s="461"/>
      <c r="BA53" s="458"/>
      <c r="BB53" s="458"/>
      <c r="BC53" s="458"/>
      <c r="BD53" s="459"/>
      <c r="BE53" s="462">
        <f t="shared" si="25"/>
        <v>19</v>
      </c>
    </row>
    <row r="54" spans="1:57" ht="15.75" customHeight="1" thickTop="1" x14ac:dyDescent="0.35">
      <c r="B54" s="69"/>
      <c r="C54" s="69"/>
    </row>
    <row r="55" spans="1:57" ht="15.75" customHeight="1" x14ac:dyDescent="0.35">
      <c r="B55" s="69"/>
      <c r="C55" s="69"/>
    </row>
    <row r="56" spans="1:57" ht="15.75" customHeight="1" x14ac:dyDescent="0.35">
      <c r="B56" s="69"/>
      <c r="C56" s="69"/>
    </row>
    <row r="57" spans="1:57" ht="15.75" customHeight="1" x14ac:dyDescent="0.35">
      <c r="B57" s="69"/>
      <c r="C57" s="69"/>
    </row>
    <row r="58" spans="1:57" ht="15.75" customHeight="1" x14ac:dyDescent="0.35">
      <c r="B58" s="69"/>
      <c r="C58" s="69"/>
    </row>
    <row r="59" spans="1:57" ht="15.75" customHeight="1" x14ac:dyDescent="0.35">
      <c r="B59" s="69"/>
      <c r="C59" s="69"/>
    </row>
    <row r="60" spans="1:57" ht="15.75" customHeight="1" x14ac:dyDescent="0.35">
      <c r="B60" s="69"/>
      <c r="C60" s="69"/>
    </row>
    <row r="61" spans="1:57" ht="15.75" customHeight="1" x14ac:dyDescent="0.35">
      <c r="B61" s="69"/>
      <c r="C61" s="69"/>
    </row>
    <row r="62" spans="1:57" ht="15.75" customHeight="1" x14ac:dyDescent="0.35">
      <c r="B62" s="69"/>
      <c r="C62" s="69"/>
    </row>
    <row r="63" spans="1:57" ht="15.75" customHeight="1" x14ac:dyDescent="0.35">
      <c r="B63" s="69"/>
      <c r="C63" s="69"/>
    </row>
    <row r="64" spans="1:57" ht="15.75" customHeight="1" x14ac:dyDescent="0.35">
      <c r="B64" s="69"/>
      <c r="C64" s="69"/>
    </row>
    <row r="65" spans="2:3" ht="15.75" customHeight="1" x14ac:dyDescent="0.35">
      <c r="B65" s="69"/>
      <c r="C65" s="69"/>
    </row>
    <row r="66" spans="2:3" ht="15.75" customHeight="1" x14ac:dyDescent="0.35">
      <c r="B66" s="69"/>
      <c r="C66" s="69"/>
    </row>
    <row r="67" spans="2:3" ht="15.75" customHeight="1" x14ac:dyDescent="0.35">
      <c r="B67" s="69"/>
      <c r="C67" s="69"/>
    </row>
    <row r="68" spans="2:3" ht="15.75" customHeight="1" x14ac:dyDescent="0.35">
      <c r="B68" s="69"/>
      <c r="C68" s="69"/>
    </row>
    <row r="69" spans="2:3" ht="15.75" customHeight="1" x14ac:dyDescent="0.35">
      <c r="B69" s="69"/>
      <c r="C69" s="69"/>
    </row>
    <row r="70" spans="2:3" ht="15.75" customHeight="1" x14ac:dyDescent="0.35">
      <c r="B70" s="69"/>
      <c r="C70" s="69"/>
    </row>
    <row r="71" spans="2:3" ht="15.75" customHeight="1" x14ac:dyDescent="0.35">
      <c r="B71" s="69"/>
      <c r="C71" s="69"/>
    </row>
    <row r="72" spans="2:3" ht="15.75" customHeight="1" x14ac:dyDescent="0.35">
      <c r="B72" s="69"/>
      <c r="C72" s="69"/>
    </row>
    <row r="73" spans="2:3" ht="15.75" customHeight="1" x14ac:dyDescent="0.35">
      <c r="B73" s="69"/>
      <c r="C73" s="69"/>
    </row>
    <row r="74" spans="2:3" ht="15.75" customHeight="1" x14ac:dyDescent="0.35">
      <c r="B74" s="69"/>
      <c r="C74" s="69"/>
    </row>
    <row r="75" spans="2:3" ht="15.75" customHeight="1" x14ac:dyDescent="0.35">
      <c r="B75" s="69"/>
      <c r="C75" s="69"/>
    </row>
    <row r="76" spans="2:3" ht="15.75" customHeight="1" x14ac:dyDescent="0.35">
      <c r="B76" s="69"/>
      <c r="C76" s="69"/>
    </row>
    <row r="77" spans="2:3" ht="15.75" customHeight="1" x14ac:dyDescent="0.35">
      <c r="B77" s="69"/>
      <c r="C77" s="69"/>
    </row>
    <row r="78" spans="2:3" ht="15.75" customHeight="1" x14ac:dyDescent="0.35">
      <c r="B78" s="69"/>
      <c r="C78" s="69"/>
    </row>
    <row r="79" spans="2:3" ht="15.75" customHeight="1" x14ac:dyDescent="0.35">
      <c r="B79" s="69"/>
      <c r="C79" s="69"/>
    </row>
    <row r="80" spans="2:3" ht="15.75" customHeight="1" x14ac:dyDescent="0.35">
      <c r="B80" s="69"/>
      <c r="C80" s="69"/>
    </row>
    <row r="81" spans="2:3" ht="15.75" customHeight="1" x14ac:dyDescent="0.35">
      <c r="B81" s="69"/>
      <c r="C81" s="69"/>
    </row>
    <row r="82" spans="2:3" ht="15.75" customHeight="1" x14ac:dyDescent="0.35">
      <c r="B82" s="69"/>
      <c r="C82" s="69"/>
    </row>
    <row r="83" spans="2:3" ht="15.75" customHeight="1" x14ac:dyDescent="0.35">
      <c r="B83" s="69"/>
      <c r="C83" s="69"/>
    </row>
    <row r="84" spans="2:3" ht="15.75" customHeight="1" x14ac:dyDescent="0.35">
      <c r="B84" s="69"/>
      <c r="C84" s="69"/>
    </row>
    <row r="85" spans="2:3" ht="15.75" customHeight="1" x14ac:dyDescent="0.35">
      <c r="B85" s="69"/>
      <c r="C85" s="69"/>
    </row>
    <row r="86" spans="2:3" ht="15.75" customHeight="1" x14ac:dyDescent="0.35">
      <c r="B86" s="69"/>
      <c r="C86" s="69"/>
    </row>
    <row r="87" spans="2:3" ht="15.75" customHeight="1" x14ac:dyDescent="0.35">
      <c r="B87" s="69"/>
      <c r="C87" s="69"/>
    </row>
    <row r="88" spans="2:3" ht="15.75" customHeight="1" x14ac:dyDescent="0.35">
      <c r="B88" s="69"/>
      <c r="C88" s="69"/>
    </row>
    <row r="89" spans="2:3" ht="15.75" customHeight="1" x14ac:dyDescent="0.35">
      <c r="B89" s="69"/>
      <c r="C89" s="69"/>
    </row>
    <row r="90" spans="2:3" ht="15.75" customHeight="1" x14ac:dyDescent="0.35">
      <c r="B90" s="69"/>
      <c r="C90" s="69"/>
    </row>
    <row r="91" spans="2:3" ht="15.75" customHeight="1" x14ac:dyDescent="0.35">
      <c r="B91" s="69"/>
      <c r="C91" s="69"/>
    </row>
    <row r="92" spans="2:3" ht="15.75" customHeight="1" x14ac:dyDescent="0.35">
      <c r="B92" s="69"/>
      <c r="C92" s="69"/>
    </row>
    <row r="93" spans="2:3" ht="15.75" customHeight="1" x14ac:dyDescent="0.35">
      <c r="B93" s="69"/>
      <c r="C93" s="69"/>
    </row>
    <row r="94" spans="2:3" ht="15.75" customHeight="1" x14ac:dyDescent="0.35">
      <c r="B94" s="69"/>
      <c r="C94" s="69"/>
    </row>
    <row r="95" spans="2:3" ht="15.75" customHeight="1" x14ac:dyDescent="0.35">
      <c r="B95" s="69"/>
      <c r="C95" s="69"/>
    </row>
    <row r="96" spans="2:3" ht="15.75" customHeight="1" x14ac:dyDescent="0.35">
      <c r="B96" s="69"/>
      <c r="C96" s="69"/>
    </row>
    <row r="97" spans="2:3" ht="15.75" customHeight="1" x14ac:dyDescent="0.35">
      <c r="B97" s="69"/>
      <c r="C97" s="69"/>
    </row>
    <row r="98" spans="2:3" ht="15.75" customHeight="1" x14ac:dyDescent="0.35">
      <c r="B98" s="69"/>
      <c r="C98" s="69"/>
    </row>
    <row r="99" spans="2:3" ht="15.75" customHeight="1" x14ac:dyDescent="0.35">
      <c r="B99" s="69"/>
      <c r="C99" s="69"/>
    </row>
    <row r="100" spans="2:3" ht="15.75" customHeight="1" x14ac:dyDescent="0.35">
      <c r="B100" s="69"/>
      <c r="C100" s="69"/>
    </row>
    <row r="101" spans="2:3" ht="15.75" customHeight="1" x14ac:dyDescent="0.35">
      <c r="B101" s="69"/>
      <c r="C101" s="69"/>
    </row>
    <row r="102" spans="2:3" ht="15.75" customHeight="1" x14ac:dyDescent="0.35">
      <c r="B102" s="69"/>
      <c r="C102" s="69"/>
    </row>
    <row r="103" spans="2:3" ht="15.75" customHeight="1" x14ac:dyDescent="0.35">
      <c r="B103" s="69"/>
      <c r="C103" s="69"/>
    </row>
    <row r="104" spans="2:3" ht="15.75" customHeight="1" x14ac:dyDescent="0.35">
      <c r="B104" s="69"/>
      <c r="C104" s="69"/>
    </row>
    <row r="105" spans="2:3" ht="15.75" customHeight="1" x14ac:dyDescent="0.35">
      <c r="B105" s="69"/>
      <c r="C105" s="69"/>
    </row>
    <row r="106" spans="2:3" ht="15.75" customHeight="1" x14ac:dyDescent="0.35">
      <c r="B106" s="69"/>
      <c r="C106" s="69"/>
    </row>
    <row r="107" spans="2:3" ht="15.75" customHeight="1" x14ac:dyDescent="0.35">
      <c r="B107" s="69"/>
      <c r="C107" s="69"/>
    </row>
    <row r="108" spans="2:3" ht="15.75" customHeight="1" x14ac:dyDescent="0.35">
      <c r="B108" s="69"/>
      <c r="C108" s="69"/>
    </row>
    <row r="109" spans="2:3" ht="15.75" customHeight="1" x14ac:dyDescent="0.35">
      <c r="B109" s="69"/>
      <c r="C109" s="69"/>
    </row>
    <row r="110" spans="2:3" ht="15.75" customHeight="1" x14ac:dyDescent="0.35">
      <c r="B110" s="69"/>
      <c r="C110" s="69"/>
    </row>
    <row r="111" spans="2:3" ht="15.75" customHeight="1" x14ac:dyDescent="0.35">
      <c r="B111" s="69"/>
      <c r="C111" s="69"/>
    </row>
    <row r="112" spans="2:3" ht="15.75" customHeight="1" x14ac:dyDescent="0.35">
      <c r="B112" s="69"/>
      <c r="C112" s="69"/>
    </row>
    <row r="113" spans="2:3" ht="15.75" customHeight="1" x14ac:dyDescent="0.35">
      <c r="B113" s="69"/>
      <c r="C113" s="69"/>
    </row>
    <row r="114" spans="2:3" ht="15.75" customHeight="1" x14ac:dyDescent="0.35">
      <c r="B114" s="69"/>
      <c r="C114" s="69"/>
    </row>
    <row r="115" spans="2:3" ht="15.75" customHeight="1" x14ac:dyDescent="0.35">
      <c r="B115" s="69"/>
      <c r="C115" s="69"/>
    </row>
    <row r="116" spans="2:3" ht="15.75" customHeight="1" x14ac:dyDescent="0.35">
      <c r="B116" s="69"/>
      <c r="C116" s="69"/>
    </row>
    <row r="117" spans="2:3" ht="15.75" customHeight="1" x14ac:dyDescent="0.35">
      <c r="B117" s="69"/>
      <c r="C117" s="69"/>
    </row>
    <row r="118" spans="2:3" ht="15.75" customHeight="1" x14ac:dyDescent="0.35">
      <c r="B118" s="69"/>
      <c r="C118" s="69"/>
    </row>
    <row r="119" spans="2:3" ht="15.75" customHeight="1" x14ac:dyDescent="0.35"/>
    <row r="120" spans="2:3" ht="15.75" customHeight="1" x14ac:dyDescent="0.35"/>
    <row r="121" spans="2:3" ht="15.75" customHeight="1" x14ac:dyDescent="0.35"/>
    <row r="122" spans="2:3" ht="15.75" customHeight="1" x14ac:dyDescent="0.35"/>
    <row r="123" spans="2:3" ht="15.75" customHeight="1" x14ac:dyDescent="0.35"/>
    <row r="124" spans="2:3" ht="15.75" customHeight="1" x14ac:dyDescent="0.35"/>
    <row r="125" spans="2:3" ht="15.75" customHeight="1" x14ac:dyDescent="0.35"/>
    <row r="126" spans="2:3" ht="15.75" customHeight="1" x14ac:dyDescent="0.35"/>
    <row r="127" spans="2:3" ht="15.75" customHeight="1" x14ac:dyDescent="0.35"/>
    <row r="128" spans="2:3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  <row r="159" ht="15.75" customHeight="1" x14ac:dyDescent="0.35"/>
  </sheetData>
  <sheetProtection selectLockedCells="1"/>
  <protectedRanges>
    <protectedRange sqref="C40" name="Tartomány4"/>
    <protectedRange sqref="C52:C53" name="Tartomány4_1"/>
  </protectedRanges>
  <mergeCells count="64">
    <mergeCell ref="AZ8:BA8"/>
    <mergeCell ref="AP8:AQ8"/>
    <mergeCell ref="D39:AA39"/>
    <mergeCell ref="AB39:AY39"/>
    <mergeCell ref="AZ39:BE39"/>
    <mergeCell ref="AN8:AO8"/>
    <mergeCell ref="AA8:AA9"/>
    <mergeCell ref="AB8:AC8"/>
    <mergeCell ref="AD8:AE8"/>
    <mergeCell ref="AF8:AF9"/>
    <mergeCell ref="AG8:AG9"/>
    <mergeCell ref="A40:AA40"/>
    <mergeCell ref="BB8:BC8"/>
    <mergeCell ref="BD8:BD9"/>
    <mergeCell ref="BE8:BE9"/>
    <mergeCell ref="D33:AA33"/>
    <mergeCell ref="AB33:AY33"/>
    <mergeCell ref="AZ33:BE33"/>
    <mergeCell ref="AS8:AS9"/>
    <mergeCell ref="AT8:AU8"/>
    <mergeCell ref="AV8:AW8"/>
    <mergeCell ref="AX8:AX9"/>
    <mergeCell ref="AY8:AY9"/>
    <mergeCell ref="AH8:AI8"/>
    <mergeCell ref="AJ8:AK8"/>
    <mergeCell ref="AL8:AL9"/>
    <mergeCell ref="AM8:AM9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R8:AR9"/>
  </mergeCells>
  <pageMargins left="0.19685039370078741" right="0.19685039370078741" top="0.19685039370078741" bottom="0.19685039370078741" header="0.11811023622047245" footer="0.11811023622047245"/>
  <pageSetup paperSize="8" scale="50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54AB052-E58C-4229-A684-29A32FD212B2}">
  <sheetPr>
    <tabColor theme="3" tint="-0.249977111117893"/>
  </sheetPr>
  <dimension ref="A1:BG158"/>
  <sheetViews>
    <sheetView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3" sqref="A3:BE3"/>
    </sheetView>
  </sheetViews>
  <sheetFormatPr defaultColWidth="10.6640625" defaultRowHeight="15.5" x14ac:dyDescent="0.35"/>
  <cols>
    <col min="1" max="1" width="17.109375" style="68" customWidth="1"/>
    <col min="2" max="2" width="7.109375" style="22" customWidth="1"/>
    <col min="3" max="3" width="60.33203125" style="22" customWidth="1"/>
    <col min="4" max="4" width="5.44140625" style="22" customWidth="1"/>
    <col min="5" max="5" width="6.6640625" style="22" customWidth="1"/>
    <col min="6" max="6" width="5.44140625" style="22" customWidth="1"/>
    <col min="7" max="7" width="6.6640625" style="22" customWidth="1"/>
    <col min="8" max="8" width="5.44140625" style="22" customWidth="1"/>
    <col min="9" max="9" width="5.6640625" style="22" bestFit="1" customWidth="1"/>
    <col min="10" max="10" width="5.44140625" style="22" customWidth="1"/>
    <col min="11" max="11" width="6.6640625" style="22" customWidth="1"/>
    <col min="12" max="12" width="5.44140625" style="22" customWidth="1"/>
    <col min="13" max="13" width="6.6640625" style="22" customWidth="1"/>
    <col min="14" max="14" width="5.44140625" style="22" customWidth="1"/>
    <col min="15" max="15" width="5.6640625" style="22" bestFit="1" customWidth="1"/>
    <col min="16" max="16" width="5.44140625" style="22" bestFit="1" customWidth="1"/>
    <col min="17" max="17" width="6.6640625" style="22" customWidth="1"/>
    <col min="18" max="18" width="5.44140625" style="22" bestFit="1" customWidth="1"/>
    <col min="19" max="19" width="6.6640625" style="22" customWidth="1"/>
    <col min="20" max="20" width="5.44140625" style="22" customWidth="1"/>
    <col min="21" max="21" width="5.6640625" style="22" bestFit="1" customWidth="1"/>
    <col min="22" max="22" width="5.44140625" style="22" bestFit="1" customWidth="1"/>
    <col min="23" max="23" width="6.6640625" style="22" customWidth="1"/>
    <col min="24" max="24" width="5.44140625" style="22" bestFit="1" customWidth="1"/>
    <col min="25" max="25" width="6.6640625" style="22" customWidth="1"/>
    <col min="26" max="26" width="5.44140625" style="22" customWidth="1"/>
    <col min="27" max="27" width="5.6640625" style="22" bestFit="1" customWidth="1"/>
    <col min="28" max="28" width="5.44140625" style="22" customWidth="1"/>
    <col min="29" max="29" width="6.6640625" style="22" customWidth="1"/>
    <col min="30" max="30" width="5.44140625" style="22" customWidth="1"/>
    <col min="31" max="31" width="6.6640625" style="22" customWidth="1"/>
    <col min="32" max="32" width="5.44140625" style="22" customWidth="1"/>
    <col min="33" max="33" width="5.6640625" style="22" bestFit="1" customWidth="1"/>
    <col min="34" max="34" width="5.44140625" style="22" customWidth="1"/>
    <col min="35" max="35" width="6.6640625" style="22" customWidth="1"/>
    <col min="36" max="36" width="5.44140625" style="22" customWidth="1"/>
    <col min="37" max="37" width="6.6640625" style="22" customWidth="1"/>
    <col min="38" max="38" width="5.44140625" style="22" customWidth="1"/>
    <col min="39" max="39" width="5.6640625" style="22" bestFit="1" customWidth="1"/>
    <col min="40" max="40" width="5.44140625" style="22" bestFit="1" customWidth="1"/>
    <col min="41" max="41" width="6.6640625" style="22" customWidth="1"/>
    <col min="42" max="42" width="5.44140625" style="22" bestFit="1" customWidth="1"/>
    <col min="43" max="43" width="6.6640625" style="22" customWidth="1"/>
    <col min="44" max="44" width="5.44140625" style="22" customWidth="1"/>
    <col min="45" max="45" width="5.6640625" style="22" bestFit="1" customWidth="1"/>
    <col min="46" max="46" width="5.44140625" style="22" bestFit="1" customWidth="1"/>
    <col min="47" max="47" width="6.6640625" style="22" customWidth="1"/>
    <col min="48" max="48" width="5.44140625" style="22" bestFit="1" customWidth="1"/>
    <col min="49" max="49" width="6.6640625" style="22" customWidth="1"/>
    <col min="50" max="50" width="5.44140625" style="22" customWidth="1"/>
    <col min="51" max="51" width="5.6640625" style="22" bestFit="1" customWidth="1"/>
    <col min="52" max="52" width="6.6640625" style="22" bestFit="1" customWidth="1"/>
    <col min="53" max="53" width="11" style="22" bestFit="1" customWidth="1"/>
    <col min="54" max="54" width="6.6640625" style="22" bestFit="1" customWidth="1"/>
    <col min="55" max="55" width="8.109375" style="22" bestFit="1" customWidth="1"/>
    <col min="56" max="56" width="6.6640625" style="22" bestFit="1" customWidth="1"/>
    <col min="57" max="57" width="9" style="22" customWidth="1"/>
    <col min="58" max="58" width="36.44140625" style="22" customWidth="1"/>
    <col min="59" max="59" width="39" style="22" customWidth="1"/>
    <col min="60" max="16384" width="10.6640625" style="22"/>
  </cols>
  <sheetData>
    <row r="1" spans="1:59" ht="22.15" customHeight="1" x14ac:dyDescent="0.25">
      <c r="A1" s="698" t="s">
        <v>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  <c r="AY1" s="698"/>
      <c r="AZ1" s="698"/>
      <c r="BA1" s="698"/>
      <c r="BB1" s="698"/>
      <c r="BC1" s="698"/>
      <c r="BD1" s="698"/>
      <c r="BE1" s="698"/>
    </row>
    <row r="2" spans="1:59" ht="22.15" customHeight="1" x14ac:dyDescent="0.25">
      <c r="A2" s="636" t="s">
        <v>231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6"/>
    </row>
    <row r="3" spans="1:59" ht="22.5" x14ac:dyDescent="0.25">
      <c r="A3" s="699" t="s">
        <v>452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  <c r="AG3" s="699"/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699"/>
      <c r="AZ3" s="699"/>
      <c r="BA3" s="699"/>
      <c r="BB3" s="699"/>
      <c r="BC3" s="699"/>
      <c r="BD3" s="699"/>
      <c r="BE3" s="699"/>
    </row>
    <row r="4" spans="1:59" s="23" customFormat="1" ht="22.5" x14ac:dyDescent="0.25">
      <c r="A4" s="636" t="s">
        <v>2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  <c r="AO4" s="636"/>
      <c r="AP4" s="636"/>
      <c r="AQ4" s="636"/>
      <c r="AR4" s="636"/>
      <c r="AS4" s="636"/>
      <c r="AT4" s="636"/>
      <c r="AU4" s="636"/>
      <c r="AV4" s="636"/>
      <c r="AW4" s="636"/>
      <c r="AX4" s="636"/>
      <c r="AY4" s="636"/>
      <c r="AZ4" s="636"/>
      <c r="BA4" s="636"/>
      <c r="BB4" s="636"/>
      <c r="BC4" s="636"/>
      <c r="BD4" s="636"/>
      <c r="BE4" s="636"/>
    </row>
    <row r="5" spans="1:59" ht="24" customHeight="1" thickBot="1" x14ac:dyDescent="0.3">
      <c r="A5" s="635" t="s">
        <v>3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U5" s="635"/>
      <c r="AV5" s="635"/>
      <c r="AW5" s="635"/>
      <c r="AX5" s="635"/>
      <c r="AY5" s="635"/>
      <c r="AZ5" s="635"/>
      <c r="BA5" s="635"/>
      <c r="BB5" s="635"/>
      <c r="BC5" s="635"/>
      <c r="BD5" s="635"/>
      <c r="BE5" s="635"/>
    </row>
    <row r="6" spans="1:59" ht="15.75" customHeight="1" thickTop="1" thickBot="1" x14ac:dyDescent="0.3">
      <c r="A6" s="677" t="s">
        <v>4</v>
      </c>
      <c r="B6" s="680" t="s">
        <v>5</v>
      </c>
      <c r="C6" s="683" t="s">
        <v>6</v>
      </c>
      <c r="D6" s="686" t="s">
        <v>7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 t="s">
        <v>7</v>
      </c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N6" s="687"/>
      <c r="AO6" s="687"/>
      <c r="AP6" s="687"/>
      <c r="AQ6" s="687"/>
      <c r="AR6" s="687"/>
      <c r="AS6" s="687"/>
      <c r="AT6" s="687"/>
      <c r="AU6" s="687"/>
      <c r="AV6" s="687"/>
      <c r="AW6" s="687"/>
      <c r="AX6" s="687"/>
      <c r="AY6" s="687"/>
      <c r="AZ6" s="700" t="s">
        <v>8</v>
      </c>
      <c r="BA6" s="701"/>
      <c r="BB6" s="701"/>
      <c r="BC6" s="701"/>
      <c r="BD6" s="701"/>
      <c r="BE6" s="702"/>
      <c r="BF6" s="730" t="s">
        <v>9</v>
      </c>
      <c r="BG6" s="732" t="s">
        <v>10</v>
      </c>
    </row>
    <row r="7" spans="1:59" ht="15.75" customHeight="1" x14ac:dyDescent="0.3">
      <c r="A7" s="678"/>
      <c r="B7" s="681"/>
      <c r="C7" s="684"/>
      <c r="D7" s="707" t="s">
        <v>11</v>
      </c>
      <c r="E7" s="708"/>
      <c r="F7" s="708"/>
      <c r="G7" s="708"/>
      <c r="H7" s="708"/>
      <c r="I7" s="709"/>
      <c r="J7" s="710" t="s">
        <v>12</v>
      </c>
      <c r="K7" s="708"/>
      <c r="L7" s="708"/>
      <c r="M7" s="708"/>
      <c r="N7" s="708"/>
      <c r="O7" s="711"/>
      <c r="P7" s="707" t="s">
        <v>13</v>
      </c>
      <c r="Q7" s="708"/>
      <c r="R7" s="708"/>
      <c r="S7" s="708"/>
      <c r="T7" s="708"/>
      <c r="U7" s="709"/>
      <c r="V7" s="710" t="s">
        <v>14</v>
      </c>
      <c r="W7" s="708"/>
      <c r="X7" s="708"/>
      <c r="Y7" s="708"/>
      <c r="Z7" s="708"/>
      <c r="AA7" s="709"/>
      <c r="AB7" s="707" t="s">
        <v>15</v>
      </c>
      <c r="AC7" s="708"/>
      <c r="AD7" s="708"/>
      <c r="AE7" s="708"/>
      <c r="AF7" s="708"/>
      <c r="AG7" s="709"/>
      <c r="AH7" s="710" t="s">
        <v>16</v>
      </c>
      <c r="AI7" s="708"/>
      <c r="AJ7" s="708"/>
      <c r="AK7" s="708"/>
      <c r="AL7" s="708"/>
      <c r="AM7" s="711"/>
      <c r="AN7" s="707" t="s">
        <v>17</v>
      </c>
      <c r="AO7" s="708"/>
      <c r="AP7" s="708"/>
      <c r="AQ7" s="708"/>
      <c r="AR7" s="708"/>
      <c r="AS7" s="709"/>
      <c r="AT7" s="710" t="s">
        <v>18</v>
      </c>
      <c r="AU7" s="708"/>
      <c r="AV7" s="708"/>
      <c r="AW7" s="708"/>
      <c r="AX7" s="708"/>
      <c r="AY7" s="709"/>
      <c r="AZ7" s="703"/>
      <c r="BA7" s="704"/>
      <c r="BB7" s="704"/>
      <c r="BC7" s="704"/>
      <c r="BD7" s="704"/>
      <c r="BE7" s="705"/>
      <c r="BF7" s="731"/>
      <c r="BG7" s="733"/>
    </row>
    <row r="8" spans="1:59" ht="15.75" customHeight="1" x14ac:dyDescent="0.25">
      <c r="A8" s="678"/>
      <c r="B8" s="681"/>
      <c r="C8" s="684"/>
      <c r="D8" s="695" t="s">
        <v>19</v>
      </c>
      <c r="E8" s="725"/>
      <c r="F8" s="726" t="s">
        <v>20</v>
      </c>
      <c r="G8" s="725"/>
      <c r="H8" s="727" t="s">
        <v>21</v>
      </c>
      <c r="I8" s="729" t="s">
        <v>233</v>
      </c>
      <c r="J8" s="724" t="s">
        <v>19</v>
      </c>
      <c r="K8" s="725"/>
      <c r="L8" s="726" t="s">
        <v>20</v>
      </c>
      <c r="M8" s="725"/>
      <c r="N8" s="727" t="s">
        <v>21</v>
      </c>
      <c r="O8" s="728" t="s">
        <v>233</v>
      </c>
      <c r="P8" s="695" t="s">
        <v>19</v>
      </c>
      <c r="Q8" s="725"/>
      <c r="R8" s="726" t="s">
        <v>20</v>
      </c>
      <c r="S8" s="725"/>
      <c r="T8" s="727" t="s">
        <v>21</v>
      </c>
      <c r="U8" s="729" t="s">
        <v>233</v>
      </c>
      <c r="V8" s="724" t="s">
        <v>19</v>
      </c>
      <c r="W8" s="725"/>
      <c r="X8" s="726" t="s">
        <v>20</v>
      </c>
      <c r="Y8" s="725"/>
      <c r="Z8" s="727" t="s">
        <v>21</v>
      </c>
      <c r="AA8" s="734" t="s">
        <v>233</v>
      </c>
      <c r="AB8" s="695" t="s">
        <v>19</v>
      </c>
      <c r="AC8" s="725"/>
      <c r="AD8" s="726" t="s">
        <v>20</v>
      </c>
      <c r="AE8" s="725"/>
      <c r="AF8" s="727" t="s">
        <v>21</v>
      </c>
      <c r="AG8" s="729" t="s">
        <v>233</v>
      </c>
      <c r="AH8" s="724" t="s">
        <v>19</v>
      </c>
      <c r="AI8" s="725"/>
      <c r="AJ8" s="726" t="s">
        <v>20</v>
      </c>
      <c r="AK8" s="725"/>
      <c r="AL8" s="727" t="s">
        <v>21</v>
      </c>
      <c r="AM8" s="728" t="s">
        <v>233</v>
      </c>
      <c r="AN8" s="695" t="s">
        <v>19</v>
      </c>
      <c r="AO8" s="725"/>
      <c r="AP8" s="726" t="s">
        <v>20</v>
      </c>
      <c r="AQ8" s="725"/>
      <c r="AR8" s="727" t="s">
        <v>21</v>
      </c>
      <c r="AS8" s="729" t="s">
        <v>233</v>
      </c>
      <c r="AT8" s="724" t="s">
        <v>19</v>
      </c>
      <c r="AU8" s="725"/>
      <c r="AV8" s="726" t="s">
        <v>20</v>
      </c>
      <c r="AW8" s="725"/>
      <c r="AX8" s="727" t="s">
        <v>21</v>
      </c>
      <c r="AY8" s="734" t="s">
        <v>233</v>
      </c>
      <c r="AZ8" s="724" t="s">
        <v>19</v>
      </c>
      <c r="BA8" s="725"/>
      <c r="BB8" s="726" t="s">
        <v>20</v>
      </c>
      <c r="BC8" s="725"/>
      <c r="BD8" s="727" t="s">
        <v>21</v>
      </c>
      <c r="BE8" s="737" t="s">
        <v>24</v>
      </c>
      <c r="BF8" s="731"/>
      <c r="BG8" s="733"/>
    </row>
    <row r="9" spans="1:59" ht="80.150000000000006" customHeight="1" thickBot="1" x14ac:dyDescent="0.3">
      <c r="A9" s="679"/>
      <c r="B9" s="682"/>
      <c r="C9" s="685"/>
      <c r="D9" s="24" t="s">
        <v>234</v>
      </c>
      <c r="E9" s="25" t="s">
        <v>235</v>
      </c>
      <c r="F9" s="26" t="s">
        <v>234</v>
      </c>
      <c r="G9" s="25" t="s">
        <v>235</v>
      </c>
      <c r="H9" s="692"/>
      <c r="I9" s="697"/>
      <c r="J9" s="27" t="s">
        <v>234</v>
      </c>
      <c r="K9" s="25" t="s">
        <v>235</v>
      </c>
      <c r="L9" s="26" t="s">
        <v>234</v>
      </c>
      <c r="M9" s="25" t="s">
        <v>235</v>
      </c>
      <c r="N9" s="692"/>
      <c r="O9" s="694"/>
      <c r="P9" s="24" t="s">
        <v>234</v>
      </c>
      <c r="Q9" s="25" t="s">
        <v>235</v>
      </c>
      <c r="R9" s="26" t="s">
        <v>234</v>
      </c>
      <c r="S9" s="25" t="s">
        <v>235</v>
      </c>
      <c r="T9" s="692"/>
      <c r="U9" s="697"/>
      <c r="V9" s="27" t="s">
        <v>234</v>
      </c>
      <c r="W9" s="25" t="s">
        <v>235</v>
      </c>
      <c r="X9" s="26" t="s">
        <v>234</v>
      </c>
      <c r="Y9" s="25" t="s">
        <v>235</v>
      </c>
      <c r="Z9" s="692"/>
      <c r="AA9" s="722"/>
      <c r="AB9" s="24" t="s">
        <v>234</v>
      </c>
      <c r="AC9" s="25" t="s">
        <v>235</v>
      </c>
      <c r="AD9" s="26" t="s">
        <v>234</v>
      </c>
      <c r="AE9" s="25" t="s">
        <v>235</v>
      </c>
      <c r="AF9" s="692"/>
      <c r="AG9" s="697"/>
      <c r="AH9" s="27" t="s">
        <v>234</v>
      </c>
      <c r="AI9" s="25" t="s">
        <v>235</v>
      </c>
      <c r="AJ9" s="26" t="s">
        <v>234</v>
      </c>
      <c r="AK9" s="25" t="s">
        <v>235</v>
      </c>
      <c r="AL9" s="692"/>
      <c r="AM9" s="694"/>
      <c r="AN9" s="24" t="s">
        <v>234</v>
      </c>
      <c r="AO9" s="25" t="s">
        <v>235</v>
      </c>
      <c r="AP9" s="26" t="s">
        <v>234</v>
      </c>
      <c r="AQ9" s="25" t="s">
        <v>235</v>
      </c>
      <c r="AR9" s="692"/>
      <c r="AS9" s="697"/>
      <c r="AT9" s="27" t="s">
        <v>234</v>
      </c>
      <c r="AU9" s="25" t="s">
        <v>235</v>
      </c>
      <c r="AV9" s="26" t="s">
        <v>234</v>
      </c>
      <c r="AW9" s="25" t="s">
        <v>235</v>
      </c>
      <c r="AX9" s="692"/>
      <c r="AY9" s="722"/>
      <c r="AZ9" s="27" t="s">
        <v>234</v>
      </c>
      <c r="BA9" s="25" t="s">
        <v>236</v>
      </c>
      <c r="BB9" s="26" t="s">
        <v>234</v>
      </c>
      <c r="BC9" s="25" t="s">
        <v>236</v>
      </c>
      <c r="BD9" s="692"/>
      <c r="BE9" s="738"/>
      <c r="BF9" s="731"/>
      <c r="BG9" s="733"/>
    </row>
    <row r="10" spans="1:59" s="32" customFormat="1" ht="15.75" customHeight="1" thickBot="1" x14ac:dyDescent="0.4">
      <c r="A10" s="28"/>
      <c r="B10" s="29"/>
      <c r="C10" s="30" t="s">
        <v>237</v>
      </c>
      <c r="D10" s="31">
        <f>SUM([1]SZAK!D58)</f>
        <v>0</v>
      </c>
      <c r="E10" s="31">
        <f>SUM([1]SZAK!E58)</f>
        <v>0</v>
      </c>
      <c r="F10" s="31">
        <f>SUM([1]SZAK!F58)</f>
        <v>30</v>
      </c>
      <c r="G10" s="31">
        <f>SUM([1]SZAK!G58)</f>
        <v>600</v>
      </c>
      <c r="H10" s="31">
        <f>SUM([1]SZAK!H58)</f>
        <v>27</v>
      </c>
      <c r="I10" s="31">
        <f>SUM([1]SZAK!I58)</f>
        <v>0</v>
      </c>
      <c r="J10" s="31">
        <f>SUM([1]SZAK!J58)</f>
        <v>16</v>
      </c>
      <c r="K10" s="31">
        <f>SUM([1]SZAK!K58)</f>
        <v>224</v>
      </c>
      <c r="L10" s="31">
        <f>SUM([1]SZAK!L58)</f>
        <v>17</v>
      </c>
      <c r="M10" s="31">
        <f>SUM([1]SZAK!M58)</f>
        <v>238</v>
      </c>
      <c r="N10" s="31">
        <f>SUM([1]SZAK!N58)</f>
        <v>27</v>
      </c>
      <c r="O10" s="31">
        <f>SUM([1]SZAK!O58)</f>
        <v>0</v>
      </c>
      <c r="P10" s="31">
        <f>SUM([1]SZAK!P58)</f>
        <v>9</v>
      </c>
      <c r="Q10" s="31">
        <f>SUM([1]SZAK!Q58)</f>
        <v>126</v>
      </c>
      <c r="R10" s="31">
        <f>SUM([1]SZAK!R58)</f>
        <v>22</v>
      </c>
      <c r="S10" s="31">
        <f>SUM([1]SZAK!S58)</f>
        <v>318</v>
      </c>
      <c r="T10" s="31">
        <f>SUM([1]SZAK!T58)</f>
        <v>31</v>
      </c>
      <c r="U10" s="31">
        <f>SUM([1]SZAK!U58)</f>
        <v>0</v>
      </c>
      <c r="V10" s="31">
        <f>SUM([1]SZAK!V58)</f>
        <v>16</v>
      </c>
      <c r="W10" s="31">
        <f>SUM([1]SZAK!W58)</f>
        <v>224</v>
      </c>
      <c r="X10" s="31">
        <f>SUM([1]SZAK!X58)</f>
        <v>12</v>
      </c>
      <c r="Y10" s="31">
        <f>SUM([1]SZAK!Y58)</f>
        <v>182</v>
      </c>
      <c r="Z10" s="31">
        <f>SUM([1]SZAK!Z58)</f>
        <v>32</v>
      </c>
      <c r="AA10" s="31">
        <f>SUM([1]SZAK!AA58)</f>
        <v>0</v>
      </c>
      <c r="AB10" s="31">
        <f>SUM([1]SZAK!AB58)</f>
        <v>2</v>
      </c>
      <c r="AC10" s="31">
        <f>SUM([1]SZAK!AC58)</f>
        <v>28</v>
      </c>
      <c r="AD10" s="31">
        <f>SUM([1]SZAK!AD58)</f>
        <v>5</v>
      </c>
      <c r="AE10" s="31">
        <f>SUM([1]SZAK!AE58)</f>
        <v>70</v>
      </c>
      <c r="AF10" s="31">
        <f>SUM([1]SZAK!AF58)</f>
        <v>7</v>
      </c>
      <c r="AG10" s="31">
        <f>SUM([1]SZAK!AG58)</f>
        <v>0</v>
      </c>
      <c r="AH10" s="31">
        <f>SUM([1]SZAK!AH58)</f>
        <v>3</v>
      </c>
      <c r="AI10" s="31">
        <f>SUM([1]SZAK!AI58)</f>
        <v>42</v>
      </c>
      <c r="AJ10" s="31">
        <f>SUM([1]SZAK!AJ58)</f>
        <v>3</v>
      </c>
      <c r="AK10" s="31">
        <f>SUM([1]SZAK!AK58)</f>
        <v>42</v>
      </c>
      <c r="AL10" s="31">
        <f>SUM([1]SZAK!AL58)</f>
        <v>7</v>
      </c>
      <c r="AM10" s="31">
        <f>SUM([1]SZAK!AM58)</f>
        <v>0</v>
      </c>
      <c r="AN10" s="31">
        <f>SUM([1]SZAK!AN58)</f>
        <v>2</v>
      </c>
      <c r="AO10" s="31">
        <f>SUM([1]SZAK!AO58)</f>
        <v>28</v>
      </c>
      <c r="AP10" s="31">
        <f>SUM([1]SZAK!AP58)</f>
        <v>2</v>
      </c>
      <c r="AQ10" s="31">
        <f>SUM([1]SZAK!AQ58)</f>
        <v>28</v>
      </c>
      <c r="AR10" s="31">
        <f>SUM([1]SZAK!AR58)</f>
        <v>5</v>
      </c>
      <c r="AS10" s="31">
        <f>SUM([1]SZAK!AS58)</f>
        <v>0</v>
      </c>
      <c r="AT10" s="31">
        <f>SUM([1]SZAK!AT58)</f>
        <v>0</v>
      </c>
      <c r="AU10" s="31">
        <f>SUM([1]SZAK!AU58)</f>
        <v>0</v>
      </c>
      <c r="AV10" s="31">
        <f>SUM([1]SZAK!AV58)</f>
        <v>2</v>
      </c>
      <c r="AW10" s="31">
        <f>SUM([1]SZAK!AW58)</f>
        <v>28</v>
      </c>
      <c r="AX10" s="31">
        <f>SUM([1]SZAK!AX58)</f>
        <v>10</v>
      </c>
      <c r="AY10" s="31">
        <f>SUM([1]SZAK!AY58)</f>
        <v>0</v>
      </c>
      <c r="AZ10" s="31">
        <f>SUM([1]SZAK!AZ58)</f>
        <v>40</v>
      </c>
      <c r="BA10" s="31">
        <f>SUM([1]SZAK!BA58)</f>
        <v>672</v>
      </c>
      <c r="BB10" s="31">
        <f>SUM([1]SZAK!BB58)</f>
        <v>93</v>
      </c>
      <c r="BC10" s="31">
        <f>SUM([1]SZAK!BC58)</f>
        <v>1506</v>
      </c>
      <c r="BD10" s="31">
        <f>SUM([1]SZAK!BD58)</f>
        <v>146</v>
      </c>
      <c r="BE10" s="116">
        <f>SUM([1]SZAK!BE58)</f>
        <v>141</v>
      </c>
      <c r="BF10" s="463"/>
      <c r="BG10" s="464"/>
    </row>
    <row r="11" spans="1:59" s="32" customFormat="1" ht="15.75" customHeight="1" x14ac:dyDescent="0.35">
      <c r="A11" s="33" t="s">
        <v>12</v>
      </c>
      <c r="B11" s="34"/>
      <c r="C11" s="311" t="s">
        <v>238</v>
      </c>
      <c r="D11" s="103"/>
      <c r="E11" s="465"/>
      <c r="F11" s="466"/>
      <c r="G11" s="465"/>
      <c r="H11" s="466"/>
      <c r="I11" s="467"/>
      <c r="J11" s="466"/>
      <c r="K11" s="465"/>
      <c r="L11" s="466"/>
      <c r="M11" s="465"/>
      <c r="N11" s="466"/>
      <c r="O11" s="467"/>
      <c r="P11" s="466"/>
      <c r="Q11" s="465"/>
      <c r="R11" s="466"/>
      <c r="S11" s="465"/>
      <c r="T11" s="466"/>
      <c r="U11" s="467"/>
      <c r="V11" s="466"/>
      <c r="W11" s="465"/>
      <c r="X11" s="466"/>
      <c r="Y11" s="465"/>
      <c r="Z11" s="466"/>
      <c r="AA11" s="35"/>
      <c r="AB11" s="103"/>
      <c r="AC11" s="465"/>
      <c r="AD11" s="466"/>
      <c r="AE11" s="465"/>
      <c r="AF11" s="466"/>
      <c r="AG11" s="467"/>
      <c r="AH11" s="466"/>
      <c r="AI11" s="465"/>
      <c r="AJ11" s="466"/>
      <c r="AK11" s="465"/>
      <c r="AL11" s="466"/>
      <c r="AM11" s="467"/>
      <c r="AN11" s="466"/>
      <c r="AO11" s="465"/>
      <c r="AP11" s="466"/>
      <c r="AQ11" s="465"/>
      <c r="AR11" s="466"/>
      <c r="AS11" s="467"/>
      <c r="AT11" s="466"/>
      <c r="AU11" s="465"/>
      <c r="AV11" s="466"/>
      <c r="AW11" s="465"/>
      <c r="AX11" s="466"/>
      <c r="AY11" s="35"/>
      <c r="AZ11" s="36"/>
      <c r="BA11" s="36"/>
      <c r="BB11" s="36"/>
      <c r="BC11" s="36"/>
      <c r="BD11" s="36"/>
      <c r="BE11" s="37"/>
      <c r="BF11" s="468"/>
      <c r="BG11" s="469"/>
    </row>
    <row r="12" spans="1:59" ht="15.75" customHeight="1" x14ac:dyDescent="0.35">
      <c r="A12" s="156" t="s">
        <v>287</v>
      </c>
      <c r="B12" s="470" t="s">
        <v>139</v>
      </c>
      <c r="C12" s="471" t="s">
        <v>288</v>
      </c>
      <c r="D12" s="472"/>
      <c r="E12" s="473"/>
      <c r="F12" s="472"/>
      <c r="G12" s="473"/>
      <c r="H12" s="472"/>
      <c r="I12" s="474"/>
      <c r="J12" s="475"/>
      <c r="K12" s="473" t="str">
        <f t="shared" ref="K12:K28" si="0">IF(J12*14=0,"",J12*14)</f>
        <v/>
      </c>
      <c r="L12" s="472"/>
      <c r="M12" s="473" t="str">
        <f t="shared" ref="M12:M28" si="1">IF(L12*14=0,"",L12*14)</f>
        <v/>
      </c>
      <c r="N12" s="472"/>
      <c r="O12" s="476"/>
      <c r="P12" s="472"/>
      <c r="Q12" s="473" t="str">
        <f t="shared" ref="Q12:Q28" si="2">IF(P12*14=0,"",P12*14)</f>
        <v/>
      </c>
      <c r="R12" s="472"/>
      <c r="S12" s="473" t="str">
        <f t="shared" ref="S12:S28" si="3">IF(R12*14=0,"",R12*14)</f>
        <v/>
      </c>
      <c r="T12" s="472"/>
      <c r="U12" s="474"/>
      <c r="V12" s="475"/>
      <c r="W12" s="473" t="str">
        <f t="shared" ref="W12:W28" si="4">IF(V12*14=0,"",V12*14)</f>
        <v/>
      </c>
      <c r="X12" s="472"/>
      <c r="Y12" s="473" t="str">
        <f t="shared" ref="Y12:Y28" si="5">IF(X12*14=0,"",X12*14)</f>
        <v/>
      </c>
      <c r="Z12" s="472"/>
      <c r="AA12" s="476"/>
      <c r="AB12" s="472">
        <v>3</v>
      </c>
      <c r="AC12" s="473">
        <f t="shared" ref="AC12:AC28" si="6">IF(AB12*14=0,"",AB12*14)</f>
        <v>42</v>
      </c>
      <c r="AD12" s="472">
        <v>2</v>
      </c>
      <c r="AE12" s="473">
        <f t="shared" ref="AE12:AE28" si="7">IF(AD12*14=0,"",AD12*14)</f>
        <v>28</v>
      </c>
      <c r="AF12" s="477">
        <v>4</v>
      </c>
      <c r="AG12" s="474" t="s">
        <v>31</v>
      </c>
      <c r="AH12" s="475"/>
      <c r="AI12" s="473" t="str">
        <f t="shared" ref="AI12:AI28" si="8">IF(AH12*14=0,"",AH12*14)</f>
        <v/>
      </c>
      <c r="AJ12" s="472"/>
      <c r="AK12" s="473" t="str">
        <f t="shared" ref="AK12:AK28" si="9">IF(AJ12*14=0,"",AJ12*14)</f>
        <v/>
      </c>
      <c r="AL12" s="472"/>
      <c r="AM12" s="476"/>
      <c r="AN12" s="475"/>
      <c r="AO12" s="473" t="str">
        <f t="shared" ref="AO12:AO28" si="10">IF(AN12*14=0,"",AN12*14)</f>
        <v/>
      </c>
      <c r="AP12" s="478"/>
      <c r="AQ12" s="473" t="str">
        <f t="shared" ref="AQ12:AQ28" si="11">IF(AP12*14=0,"",AP12*14)</f>
        <v/>
      </c>
      <c r="AR12" s="478"/>
      <c r="AS12" s="479"/>
      <c r="AT12" s="472"/>
      <c r="AU12" s="473" t="str">
        <f t="shared" ref="AU12:AU27" si="12">IF(AT12*14=0,"",AT12*14)</f>
        <v/>
      </c>
      <c r="AV12" s="472"/>
      <c r="AW12" s="473" t="str">
        <f t="shared" ref="AW12:AW27" si="13">IF(AV12*14=0,"",AV12*14)</f>
        <v/>
      </c>
      <c r="AX12" s="472"/>
      <c r="AY12" s="472"/>
      <c r="AZ12" s="480">
        <f t="shared" ref="AZ12:AZ27" si="14">IF(D12+J12+P12+V12+AB12+AH12+AN12+AT12=0,"",D12+J12+P12+V12+AB12+AH12+AN12+AT12)</f>
        <v>3</v>
      </c>
      <c r="BA12" s="473">
        <f t="shared" ref="BA12:BA27" si="15">IF((D12+J12+P12+V12+AB12+AH12+AN12+AT12)*14=0,"",(D12+J12+P12+V12+AB12+AH12+AN12+AT12)*14)</f>
        <v>42</v>
      </c>
      <c r="BB12" s="481">
        <f t="shared" ref="BB12:BB27" si="16">IF(F12+L12+R12+X12+AD12+AJ12+AP12+AV12=0,"",F12+L12+R12+X12+AD12+AJ12+AP12+AV12)</f>
        <v>2</v>
      </c>
      <c r="BC12" s="473">
        <f t="shared" ref="BC12:BC27" si="17">IF((L12+F12+R12+X12+AD12+AJ12+AP12+AV12)*14=0,"",(L12+F12+R12+X12+AD12+AJ12+AP12+AV12)*14)</f>
        <v>28</v>
      </c>
      <c r="BD12" s="481">
        <f>IF(N12+H12+T12+Z12+AF12+AL12+AR12+AX12=0,"",N12+H12+T12+Z12+AF12+AL12+AR12+AX12)</f>
        <v>4</v>
      </c>
      <c r="BE12" s="482">
        <f t="shared" ref="BE12:BE27" si="18">IF(D12+F12+L12+J12+P12+R12+V12+X12+AB12+AD12+AH12+AJ12+AN12+AP12+AT12+AV12=0,"",D12+F12+L12+J12+P12+R12+V12+X12+AB12+AD12+AH12+AJ12+AN12+AP12+AT12+AV12)</f>
        <v>5</v>
      </c>
      <c r="BF12" s="483" t="s">
        <v>87</v>
      </c>
      <c r="BG12" s="484" t="s">
        <v>289</v>
      </c>
    </row>
    <row r="13" spans="1:59" s="608" customFormat="1" ht="15.75" customHeight="1" x14ac:dyDescent="0.35">
      <c r="A13" s="136" t="s">
        <v>244</v>
      </c>
      <c r="B13" s="326" t="s">
        <v>139</v>
      </c>
      <c r="C13" s="319" t="s">
        <v>245</v>
      </c>
      <c r="D13" s="580"/>
      <c r="E13" s="581"/>
      <c r="F13" s="580"/>
      <c r="G13" s="581"/>
      <c r="H13" s="580"/>
      <c r="I13" s="582"/>
      <c r="J13" s="583"/>
      <c r="K13" s="581"/>
      <c r="L13" s="580"/>
      <c r="M13" s="581"/>
      <c r="N13" s="580"/>
      <c r="O13" s="584"/>
      <c r="P13" s="580"/>
      <c r="Q13" s="581"/>
      <c r="R13" s="580"/>
      <c r="S13" s="581"/>
      <c r="T13" s="580"/>
      <c r="U13" s="582"/>
      <c r="V13" s="583"/>
      <c r="W13" s="581"/>
      <c r="X13" s="580"/>
      <c r="Y13" s="581"/>
      <c r="Z13" s="580"/>
      <c r="AA13" s="584"/>
      <c r="AB13" s="580">
        <v>1</v>
      </c>
      <c r="AC13" s="473">
        <f t="shared" si="6"/>
        <v>14</v>
      </c>
      <c r="AD13" s="580">
        <v>2</v>
      </c>
      <c r="AE13" s="473">
        <f t="shared" si="7"/>
        <v>28</v>
      </c>
      <c r="AF13" s="585">
        <v>4</v>
      </c>
      <c r="AG13" s="474" t="s">
        <v>31</v>
      </c>
      <c r="AH13" s="583"/>
      <c r="AI13" s="581"/>
      <c r="AJ13" s="580"/>
      <c r="AK13" s="581"/>
      <c r="AL13" s="580"/>
      <c r="AM13" s="584"/>
      <c r="AN13" s="583"/>
      <c r="AO13" s="581"/>
      <c r="AP13" s="586"/>
      <c r="AQ13" s="581"/>
      <c r="AR13" s="586"/>
      <c r="AS13" s="587"/>
      <c r="AT13" s="580"/>
      <c r="AU13" s="581"/>
      <c r="AV13" s="580"/>
      <c r="AW13" s="581"/>
      <c r="AX13" s="580"/>
      <c r="AY13" s="580"/>
      <c r="AZ13" s="480">
        <f t="shared" si="14"/>
        <v>1</v>
      </c>
      <c r="BA13" s="473">
        <f t="shared" si="15"/>
        <v>14</v>
      </c>
      <c r="BB13" s="481">
        <f t="shared" si="16"/>
        <v>2</v>
      </c>
      <c r="BC13" s="473">
        <f t="shared" si="17"/>
        <v>28</v>
      </c>
      <c r="BD13" s="481">
        <f>IF(N13+H13+T13+Z13+AF13+AL13+AR13+AX13=0,"",N13+H13+T13+Z13+AF13+AL13+AR13+AX13)</f>
        <v>4</v>
      </c>
      <c r="BE13" s="482">
        <f t="shared" si="18"/>
        <v>3</v>
      </c>
      <c r="BF13" s="607" t="s">
        <v>165</v>
      </c>
      <c r="BG13" s="607" t="s">
        <v>166</v>
      </c>
    </row>
    <row r="14" spans="1:59" ht="15.75" customHeight="1" x14ac:dyDescent="0.35">
      <c r="A14" s="156" t="s">
        <v>290</v>
      </c>
      <c r="B14" s="470" t="s">
        <v>139</v>
      </c>
      <c r="C14" s="471" t="s">
        <v>291</v>
      </c>
      <c r="D14" s="472"/>
      <c r="E14" s="473"/>
      <c r="F14" s="472"/>
      <c r="G14" s="473"/>
      <c r="H14" s="472"/>
      <c r="I14" s="474"/>
      <c r="J14" s="475"/>
      <c r="K14" s="473" t="str">
        <f t="shared" si="0"/>
        <v/>
      </c>
      <c r="L14" s="472"/>
      <c r="M14" s="473" t="str">
        <f t="shared" si="1"/>
        <v/>
      </c>
      <c r="N14" s="472"/>
      <c r="O14" s="476"/>
      <c r="P14" s="472"/>
      <c r="Q14" s="473" t="str">
        <f t="shared" si="2"/>
        <v/>
      </c>
      <c r="R14" s="472"/>
      <c r="S14" s="473" t="str">
        <f t="shared" si="3"/>
        <v/>
      </c>
      <c r="T14" s="472"/>
      <c r="U14" s="474"/>
      <c r="V14" s="475"/>
      <c r="W14" s="473" t="str">
        <f t="shared" si="4"/>
        <v/>
      </c>
      <c r="X14" s="472"/>
      <c r="Y14" s="473" t="str">
        <f t="shared" si="5"/>
        <v/>
      </c>
      <c r="Z14" s="472"/>
      <c r="AA14" s="476"/>
      <c r="AB14" s="472">
        <v>2</v>
      </c>
      <c r="AC14" s="473">
        <f t="shared" si="6"/>
        <v>28</v>
      </c>
      <c r="AD14" s="472">
        <v>1</v>
      </c>
      <c r="AE14" s="473">
        <f t="shared" si="7"/>
        <v>14</v>
      </c>
      <c r="AF14" s="477">
        <v>3</v>
      </c>
      <c r="AG14" s="474" t="s">
        <v>43</v>
      </c>
      <c r="AH14" s="475"/>
      <c r="AI14" s="473" t="str">
        <f t="shared" si="8"/>
        <v/>
      </c>
      <c r="AJ14" s="472"/>
      <c r="AK14" s="473" t="str">
        <f t="shared" si="9"/>
        <v/>
      </c>
      <c r="AL14" s="472"/>
      <c r="AM14" s="476"/>
      <c r="AN14" s="475"/>
      <c r="AO14" s="473" t="str">
        <f t="shared" si="10"/>
        <v/>
      </c>
      <c r="AP14" s="478"/>
      <c r="AQ14" s="473" t="str">
        <f t="shared" si="11"/>
        <v/>
      </c>
      <c r="AR14" s="478"/>
      <c r="AS14" s="479"/>
      <c r="AT14" s="472"/>
      <c r="AU14" s="473" t="str">
        <f t="shared" si="12"/>
        <v/>
      </c>
      <c r="AV14" s="472"/>
      <c r="AW14" s="473" t="str">
        <f t="shared" si="13"/>
        <v/>
      </c>
      <c r="AX14" s="472"/>
      <c r="AY14" s="472"/>
      <c r="AZ14" s="480">
        <f t="shared" si="14"/>
        <v>2</v>
      </c>
      <c r="BA14" s="473">
        <f t="shared" si="15"/>
        <v>28</v>
      </c>
      <c r="BB14" s="481">
        <f t="shared" si="16"/>
        <v>1</v>
      </c>
      <c r="BC14" s="473">
        <f t="shared" si="17"/>
        <v>14</v>
      </c>
      <c r="BD14" s="481">
        <f t="shared" ref="BD14:BD27" si="19">IF(N14+H14+T14+Z14+AF14+AL14+AR14+AX14=0,"",N14+H14+T14+Z14+AF14+AL14+AR14+AX14)</f>
        <v>3</v>
      </c>
      <c r="BE14" s="482">
        <f t="shared" si="18"/>
        <v>3</v>
      </c>
      <c r="BF14" s="483" t="s">
        <v>87</v>
      </c>
      <c r="BG14" s="484" t="s">
        <v>216</v>
      </c>
    </row>
    <row r="15" spans="1:59" s="608" customFormat="1" ht="15.75" customHeight="1" x14ac:dyDescent="0.35">
      <c r="A15" s="156" t="s">
        <v>292</v>
      </c>
      <c r="B15" s="470" t="s">
        <v>139</v>
      </c>
      <c r="C15" s="471" t="s">
        <v>293</v>
      </c>
      <c r="D15" s="472"/>
      <c r="E15" s="473"/>
      <c r="F15" s="472"/>
      <c r="G15" s="473"/>
      <c r="H15" s="472"/>
      <c r="I15" s="474"/>
      <c r="J15" s="475"/>
      <c r="K15" s="473" t="str">
        <f t="shared" si="0"/>
        <v/>
      </c>
      <c r="L15" s="472"/>
      <c r="M15" s="473" t="str">
        <f t="shared" si="1"/>
        <v/>
      </c>
      <c r="N15" s="472"/>
      <c r="O15" s="476"/>
      <c r="P15" s="472"/>
      <c r="Q15" s="473" t="str">
        <f t="shared" si="2"/>
        <v/>
      </c>
      <c r="R15" s="472"/>
      <c r="S15" s="473" t="str">
        <f t="shared" si="3"/>
        <v/>
      </c>
      <c r="T15" s="472"/>
      <c r="U15" s="474"/>
      <c r="V15" s="475"/>
      <c r="W15" s="473" t="str">
        <f t="shared" si="4"/>
        <v/>
      </c>
      <c r="X15" s="472"/>
      <c r="Y15" s="473" t="str">
        <f t="shared" si="5"/>
        <v/>
      </c>
      <c r="Z15" s="472"/>
      <c r="AA15" s="476"/>
      <c r="AB15" s="472">
        <v>3</v>
      </c>
      <c r="AC15" s="473">
        <f t="shared" si="6"/>
        <v>42</v>
      </c>
      <c r="AD15" s="472">
        <v>1</v>
      </c>
      <c r="AE15" s="473">
        <f t="shared" si="7"/>
        <v>14</v>
      </c>
      <c r="AF15" s="477">
        <v>4</v>
      </c>
      <c r="AG15" s="474" t="s">
        <v>29</v>
      </c>
      <c r="AH15" s="475"/>
      <c r="AI15" s="473" t="str">
        <f t="shared" si="8"/>
        <v/>
      </c>
      <c r="AJ15" s="472"/>
      <c r="AK15" s="473" t="str">
        <f t="shared" si="9"/>
        <v/>
      </c>
      <c r="AL15" s="472"/>
      <c r="AM15" s="476"/>
      <c r="AN15" s="475"/>
      <c r="AO15" s="473" t="str">
        <f t="shared" si="10"/>
        <v/>
      </c>
      <c r="AP15" s="478"/>
      <c r="AQ15" s="473" t="str">
        <f t="shared" si="11"/>
        <v/>
      </c>
      <c r="AR15" s="478"/>
      <c r="AS15" s="479"/>
      <c r="AT15" s="472"/>
      <c r="AU15" s="473" t="str">
        <f t="shared" si="12"/>
        <v/>
      </c>
      <c r="AV15" s="472"/>
      <c r="AW15" s="473" t="str">
        <f t="shared" si="13"/>
        <v/>
      </c>
      <c r="AX15" s="472"/>
      <c r="AY15" s="472"/>
      <c r="AZ15" s="480">
        <f t="shared" si="14"/>
        <v>3</v>
      </c>
      <c r="BA15" s="473">
        <f t="shared" si="15"/>
        <v>42</v>
      </c>
      <c r="BB15" s="481">
        <f t="shared" si="16"/>
        <v>1</v>
      </c>
      <c r="BC15" s="473">
        <f t="shared" si="17"/>
        <v>14</v>
      </c>
      <c r="BD15" s="481">
        <f t="shared" si="19"/>
        <v>4</v>
      </c>
      <c r="BE15" s="482">
        <f t="shared" si="18"/>
        <v>4</v>
      </c>
      <c r="BF15" s="609" t="s">
        <v>87</v>
      </c>
      <c r="BG15" s="610" t="s">
        <v>88</v>
      </c>
    </row>
    <row r="16" spans="1:59" s="608" customFormat="1" ht="15.75" customHeight="1" x14ac:dyDescent="0.35">
      <c r="A16" s="156" t="s">
        <v>294</v>
      </c>
      <c r="B16" s="470" t="s">
        <v>139</v>
      </c>
      <c r="C16" s="471" t="s">
        <v>295</v>
      </c>
      <c r="D16" s="472"/>
      <c r="E16" s="473"/>
      <c r="F16" s="472"/>
      <c r="G16" s="473"/>
      <c r="H16" s="472"/>
      <c r="I16" s="474"/>
      <c r="J16" s="475"/>
      <c r="K16" s="473" t="str">
        <f t="shared" si="0"/>
        <v/>
      </c>
      <c r="L16" s="472"/>
      <c r="M16" s="473" t="str">
        <f t="shared" si="1"/>
        <v/>
      </c>
      <c r="N16" s="472"/>
      <c r="O16" s="476"/>
      <c r="P16" s="472"/>
      <c r="Q16" s="473" t="str">
        <f t="shared" si="2"/>
        <v/>
      </c>
      <c r="R16" s="472"/>
      <c r="S16" s="473" t="str">
        <f t="shared" si="3"/>
        <v/>
      </c>
      <c r="T16" s="472"/>
      <c r="U16" s="474"/>
      <c r="V16" s="475"/>
      <c r="W16" s="473" t="str">
        <f t="shared" si="4"/>
        <v/>
      </c>
      <c r="X16" s="472"/>
      <c r="Y16" s="473" t="str">
        <f t="shared" si="5"/>
        <v/>
      </c>
      <c r="Z16" s="472"/>
      <c r="AA16" s="476"/>
      <c r="AB16" s="472">
        <v>3</v>
      </c>
      <c r="AC16" s="473">
        <f t="shared" si="6"/>
        <v>42</v>
      </c>
      <c r="AD16" s="472">
        <v>3</v>
      </c>
      <c r="AE16" s="473">
        <f t="shared" si="7"/>
        <v>42</v>
      </c>
      <c r="AF16" s="477">
        <v>5</v>
      </c>
      <c r="AG16" s="474" t="s">
        <v>93</v>
      </c>
      <c r="AH16" s="475"/>
      <c r="AI16" s="473" t="str">
        <f t="shared" si="8"/>
        <v/>
      </c>
      <c r="AJ16" s="472"/>
      <c r="AK16" s="473" t="str">
        <f t="shared" si="9"/>
        <v/>
      </c>
      <c r="AL16" s="472"/>
      <c r="AM16" s="476"/>
      <c r="AN16" s="475"/>
      <c r="AO16" s="473" t="str">
        <f t="shared" si="10"/>
        <v/>
      </c>
      <c r="AP16" s="478"/>
      <c r="AQ16" s="473" t="str">
        <f t="shared" si="11"/>
        <v/>
      </c>
      <c r="AR16" s="478"/>
      <c r="AS16" s="479"/>
      <c r="AT16" s="472"/>
      <c r="AU16" s="473" t="str">
        <f t="shared" si="12"/>
        <v/>
      </c>
      <c r="AV16" s="472"/>
      <c r="AW16" s="473" t="str">
        <f t="shared" si="13"/>
        <v/>
      </c>
      <c r="AX16" s="472"/>
      <c r="AY16" s="472"/>
      <c r="AZ16" s="480">
        <f t="shared" si="14"/>
        <v>3</v>
      </c>
      <c r="BA16" s="473">
        <f t="shared" si="15"/>
        <v>42</v>
      </c>
      <c r="BB16" s="481">
        <f t="shared" si="16"/>
        <v>3</v>
      </c>
      <c r="BC16" s="473">
        <f t="shared" si="17"/>
        <v>42</v>
      </c>
      <c r="BD16" s="481">
        <f t="shared" si="19"/>
        <v>5</v>
      </c>
      <c r="BE16" s="482">
        <f t="shared" si="18"/>
        <v>6</v>
      </c>
      <c r="BF16" s="609" t="s">
        <v>87</v>
      </c>
      <c r="BG16" s="610" t="s">
        <v>88</v>
      </c>
    </row>
    <row r="17" spans="1:59" ht="15.75" customHeight="1" x14ac:dyDescent="0.35">
      <c r="A17" s="156" t="s">
        <v>296</v>
      </c>
      <c r="B17" s="470" t="s">
        <v>139</v>
      </c>
      <c r="C17" s="471" t="s">
        <v>297</v>
      </c>
      <c r="D17" s="472"/>
      <c r="E17" s="473"/>
      <c r="F17" s="472"/>
      <c r="G17" s="473"/>
      <c r="H17" s="472"/>
      <c r="I17" s="474"/>
      <c r="J17" s="475"/>
      <c r="K17" s="473" t="str">
        <f t="shared" si="0"/>
        <v/>
      </c>
      <c r="L17" s="472"/>
      <c r="M17" s="473" t="str">
        <f t="shared" si="1"/>
        <v/>
      </c>
      <c r="N17" s="472"/>
      <c r="O17" s="476"/>
      <c r="P17" s="472"/>
      <c r="Q17" s="473" t="str">
        <f t="shared" si="2"/>
        <v/>
      </c>
      <c r="R17" s="472"/>
      <c r="S17" s="473" t="str">
        <f t="shared" si="3"/>
        <v/>
      </c>
      <c r="T17" s="472"/>
      <c r="U17" s="474"/>
      <c r="V17" s="475"/>
      <c r="W17" s="473" t="str">
        <f t="shared" si="4"/>
        <v/>
      </c>
      <c r="X17" s="472"/>
      <c r="Y17" s="473" t="str">
        <f t="shared" si="5"/>
        <v/>
      </c>
      <c r="Z17" s="472"/>
      <c r="AA17" s="476"/>
      <c r="AB17" s="472">
        <v>1</v>
      </c>
      <c r="AC17" s="473">
        <f t="shared" si="6"/>
        <v>14</v>
      </c>
      <c r="AD17" s="472">
        <v>1</v>
      </c>
      <c r="AE17" s="473">
        <f t="shared" si="7"/>
        <v>14</v>
      </c>
      <c r="AF17" s="477">
        <v>2</v>
      </c>
      <c r="AG17" s="474" t="s">
        <v>31</v>
      </c>
      <c r="AH17" s="475"/>
      <c r="AI17" s="473" t="str">
        <f t="shared" si="8"/>
        <v/>
      </c>
      <c r="AJ17" s="472"/>
      <c r="AK17" s="473" t="str">
        <f t="shared" si="9"/>
        <v/>
      </c>
      <c r="AL17" s="472"/>
      <c r="AM17" s="476"/>
      <c r="AN17" s="475"/>
      <c r="AO17" s="473" t="str">
        <f t="shared" si="10"/>
        <v/>
      </c>
      <c r="AP17" s="478"/>
      <c r="AQ17" s="473" t="str">
        <f t="shared" si="11"/>
        <v/>
      </c>
      <c r="AR17" s="478"/>
      <c r="AS17" s="479"/>
      <c r="AT17" s="472"/>
      <c r="AU17" s="473" t="str">
        <f t="shared" si="12"/>
        <v/>
      </c>
      <c r="AV17" s="472"/>
      <c r="AW17" s="473" t="str">
        <f t="shared" si="13"/>
        <v/>
      </c>
      <c r="AX17" s="472"/>
      <c r="AY17" s="472"/>
      <c r="AZ17" s="480">
        <f t="shared" si="14"/>
        <v>1</v>
      </c>
      <c r="BA17" s="473">
        <f t="shared" si="15"/>
        <v>14</v>
      </c>
      <c r="BB17" s="481">
        <f t="shared" si="16"/>
        <v>1</v>
      </c>
      <c r="BC17" s="473">
        <f t="shared" si="17"/>
        <v>14</v>
      </c>
      <c r="BD17" s="481">
        <f t="shared" si="19"/>
        <v>2</v>
      </c>
      <c r="BE17" s="482">
        <f t="shared" si="18"/>
        <v>2</v>
      </c>
      <c r="BF17" s="483" t="s">
        <v>87</v>
      </c>
      <c r="BG17" s="484" t="s">
        <v>88</v>
      </c>
    </row>
    <row r="18" spans="1:59" ht="15.75" customHeight="1" x14ac:dyDescent="0.35">
      <c r="A18" s="156" t="s">
        <v>298</v>
      </c>
      <c r="B18" s="470" t="s">
        <v>139</v>
      </c>
      <c r="C18" s="471" t="s">
        <v>299</v>
      </c>
      <c r="D18" s="472"/>
      <c r="E18" s="473"/>
      <c r="F18" s="472"/>
      <c r="G18" s="473"/>
      <c r="H18" s="472"/>
      <c r="I18" s="474"/>
      <c r="J18" s="475"/>
      <c r="K18" s="473" t="str">
        <f t="shared" si="0"/>
        <v/>
      </c>
      <c r="L18" s="472"/>
      <c r="M18" s="473" t="str">
        <f t="shared" si="1"/>
        <v/>
      </c>
      <c r="N18" s="472"/>
      <c r="O18" s="476"/>
      <c r="P18" s="472"/>
      <c r="Q18" s="473" t="str">
        <f t="shared" si="2"/>
        <v/>
      </c>
      <c r="R18" s="472"/>
      <c r="S18" s="473" t="str">
        <f t="shared" si="3"/>
        <v/>
      </c>
      <c r="T18" s="472"/>
      <c r="U18" s="474"/>
      <c r="V18" s="475"/>
      <c r="W18" s="473" t="str">
        <f t="shared" si="4"/>
        <v/>
      </c>
      <c r="X18" s="472"/>
      <c r="Y18" s="473" t="str">
        <f t="shared" si="5"/>
        <v/>
      </c>
      <c r="Z18" s="472"/>
      <c r="AA18" s="476"/>
      <c r="AB18" s="472">
        <v>1</v>
      </c>
      <c r="AC18" s="473">
        <f t="shared" si="6"/>
        <v>14</v>
      </c>
      <c r="AD18" s="472">
        <v>1</v>
      </c>
      <c r="AE18" s="473">
        <f t="shared" si="7"/>
        <v>14</v>
      </c>
      <c r="AF18" s="472">
        <v>3</v>
      </c>
      <c r="AG18" s="474" t="s">
        <v>31</v>
      </c>
      <c r="AH18" s="475"/>
      <c r="AI18" s="473" t="str">
        <f t="shared" si="8"/>
        <v/>
      </c>
      <c r="AJ18" s="472"/>
      <c r="AK18" s="473" t="str">
        <f t="shared" si="9"/>
        <v/>
      </c>
      <c r="AL18" s="472"/>
      <c r="AM18" s="476"/>
      <c r="AN18" s="475"/>
      <c r="AO18" s="473" t="str">
        <f t="shared" si="10"/>
        <v/>
      </c>
      <c r="AP18" s="478"/>
      <c r="AQ18" s="473" t="str">
        <f t="shared" si="11"/>
        <v/>
      </c>
      <c r="AR18" s="478"/>
      <c r="AS18" s="479"/>
      <c r="AT18" s="472"/>
      <c r="AU18" s="473" t="str">
        <f t="shared" si="12"/>
        <v/>
      </c>
      <c r="AV18" s="472"/>
      <c r="AW18" s="473" t="str">
        <f t="shared" si="13"/>
        <v/>
      </c>
      <c r="AX18" s="472"/>
      <c r="AY18" s="472"/>
      <c r="AZ18" s="480">
        <f t="shared" si="14"/>
        <v>1</v>
      </c>
      <c r="BA18" s="473">
        <f t="shared" si="15"/>
        <v>14</v>
      </c>
      <c r="BB18" s="481">
        <f t="shared" si="16"/>
        <v>1</v>
      </c>
      <c r="BC18" s="473">
        <f t="shared" si="17"/>
        <v>14</v>
      </c>
      <c r="BD18" s="481">
        <f t="shared" si="19"/>
        <v>3</v>
      </c>
      <c r="BE18" s="482">
        <f t="shared" si="18"/>
        <v>2</v>
      </c>
      <c r="BF18" s="483" t="s">
        <v>148</v>
      </c>
      <c r="BG18" s="484" t="s">
        <v>209</v>
      </c>
    </row>
    <row r="19" spans="1:59" ht="15.75" customHeight="1" x14ac:dyDescent="0.35">
      <c r="A19" s="156" t="s">
        <v>300</v>
      </c>
      <c r="B19" s="470" t="s">
        <v>139</v>
      </c>
      <c r="C19" s="471" t="s">
        <v>301</v>
      </c>
      <c r="D19" s="472"/>
      <c r="E19" s="473" t="str">
        <f t="shared" ref="E19:E28" si="20">IF(D19*14=0,"",D19*14)</f>
        <v/>
      </c>
      <c r="F19" s="472"/>
      <c r="G19" s="473" t="str">
        <f t="shared" ref="G19:G28" si="21">IF(F19*14=0,"",F19*14)</f>
        <v/>
      </c>
      <c r="H19" s="472"/>
      <c r="I19" s="474"/>
      <c r="J19" s="475"/>
      <c r="K19" s="473" t="str">
        <f t="shared" si="0"/>
        <v/>
      </c>
      <c r="L19" s="472"/>
      <c r="M19" s="473" t="str">
        <f t="shared" si="1"/>
        <v/>
      </c>
      <c r="N19" s="472"/>
      <c r="O19" s="476"/>
      <c r="P19" s="472"/>
      <c r="Q19" s="473" t="str">
        <f t="shared" si="2"/>
        <v/>
      </c>
      <c r="R19" s="472"/>
      <c r="S19" s="473" t="str">
        <f t="shared" si="3"/>
        <v/>
      </c>
      <c r="T19" s="472"/>
      <c r="U19" s="474"/>
      <c r="V19" s="475"/>
      <c r="W19" s="473" t="str">
        <f t="shared" si="4"/>
        <v/>
      </c>
      <c r="X19" s="472"/>
      <c r="Y19" s="473" t="str">
        <f t="shared" si="5"/>
        <v/>
      </c>
      <c r="Z19" s="472"/>
      <c r="AA19" s="476"/>
      <c r="AB19" s="472"/>
      <c r="AC19" s="473" t="str">
        <f t="shared" si="6"/>
        <v/>
      </c>
      <c r="AD19" s="472"/>
      <c r="AE19" s="473" t="str">
        <f t="shared" si="7"/>
        <v/>
      </c>
      <c r="AF19" s="472"/>
      <c r="AG19" s="474"/>
      <c r="AH19" s="475">
        <v>3</v>
      </c>
      <c r="AI19" s="473">
        <f t="shared" si="8"/>
        <v>42</v>
      </c>
      <c r="AJ19" s="472">
        <v>2</v>
      </c>
      <c r="AK19" s="473">
        <f t="shared" si="9"/>
        <v>28</v>
      </c>
      <c r="AL19" s="472">
        <v>5</v>
      </c>
      <c r="AM19" s="476" t="s">
        <v>31</v>
      </c>
      <c r="AN19" s="475"/>
      <c r="AO19" s="473" t="str">
        <f t="shared" si="10"/>
        <v/>
      </c>
      <c r="AP19" s="478"/>
      <c r="AQ19" s="473" t="str">
        <f t="shared" si="11"/>
        <v/>
      </c>
      <c r="AR19" s="478"/>
      <c r="AS19" s="479"/>
      <c r="AT19" s="472"/>
      <c r="AU19" s="473" t="str">
        <f t="shared" si="12"/>
        <v/>
      </c>
      <c r="AV19" s="472"/>
      <c r="AW19" s="473" t="str">
        <f t="shared" si="13"/>
        <v/>
      </c>
      <c r="AX19" s="472"/>
      <c r="AY19" s="472"/>
      <c r="AZ19" s="480">
        <f t="shared" si="14"/>
        <v>3</v>
      </c>
      <c r="BA19" s="473">
        <f t="shared" si="15"/>
        <v>42</v>
      </c>
      <c r="BB19" s="481">
        <f t="shared" si="16"/>
        <v>2</v>
      </c>
      <c r="BC19" s="473">
        <f t="shared" si="17"/>
        <v>28</v>
      </c>
      <c r="BD19" s="481">
        <f t="shared" si="19"/>
        <v>5</v>
      </c>
      <c r="BE19" s="482">
        <f t="shared" si="18"/>
        <v>5</v>
      </c>
      <c r="BF19" s="483" t="s">
        <v>87</v>
      </c>
      <c r="BG19" s="484" t="s">
        <v>289</v>
      </c>
    </row>
    <row r="20" spans="1:59" ht="15.75" customHeight="1" x14ac:dyDescent="0.35">
      <c r="A20" s="156" t="s">
        <v>302</v>
      </c>
      <c r="B20" s="470" t="s">
        <v>139</v>
      </c>
      <c r="C20" s="471" t="s">
        <v>303</v>
      </c>
      <c r="D20" s="472"/>
      <c r="E20" s="473" t="str">
        <f t="shared" si="20"/>
        <v/>
      </c>
      <c r="F20" s="472"/>
      <c r="G20" s="473" t="str">
        <f t="shared" si="21"/>
        <v/>
      </c>
      <c r="H20" s="472"/>
      <c r="I20" s="474"/>
      <c r="J20" s="475"/>
      <c r="K20" s="473" t="str">
        <f t="shared" si="0"/>
        <v/>
      </c>
      <c r="L20" s="472"/>
      <c r="M20" s="473" t="str">
        <f t="shared" si="1"/>
        <v/>
      </c>
      <c r="N20" s="472"/>
      <c r="O20" s="476"/>
      <c r="P20" s="472"/>
      <c r="Q20" s="473" t="str">
        <f t="shared" si="2"/>
        <v/>
      </c>
      <c r="R20" s="472"/>
      <c r="S20" s="473" t="str">
        <f t="shared" si="3"/>
        <v/>
      </c>
      <c r="T20" s="472"/>
      <c r="U20" s="474"/>
      <c r="V20" s="475"/>
      <c r="W20" s="473" t="str">
        <f t="shared" si="4"/>
        <v/>
      </c>
      <c r="X20" s="472"/>
      <c r="Y20" s="473" t="str">
        <f t="shared" si="5"/>
        <v/>
      </c>
      <c r="Z20" s="472"/>
      <c r="AA20" s="476"/>
      <c r="AB20" s="472"/>
      <c r="AC20" s="473" t="str">
        <f t="shared" si="6"/>
        <v/>
      </c>
      <c r="AD20" s="472"/>
      <c r="AE20" s="473" t="str">
        <f t="shared" si="7"/>
        <v/>
      </c>
      <c r="AF20" s="472"/>
      <c r="AG20" s="474"/>
      <c r="AH20" s="475">
        <v>2</v>
      </c>
      <c r="AI20" s="473">
        <f t="shared" si="8"/>
        <v>28</v>
      </c>
      <c r="AJ20" s="472">
        <v>4</v>
      </c>
      <c r="AK20" s="473">
        <f t="shared" si="9"/>
        <v>56</v>
      </c>
      <c r="AL20" s="472">
        <v>6</v>
      </c>
      <c r="AM20" s="476" t="s">
        <v>93</v>
      </c>
      <c r="AN20" s="475"/>
      <c r="AO20" s="473" t="str">
        <f t="shared" si="10"/>
        <v/>
      </c>
      <c r="AP20" s="478"/>
      <c r="AQ20" s="473" t="str">
        <f t="shared" si="11"/>
        <v/>
      </c>
      <c r="AR20" s="478"/>
      <c r="AS20" s="479"/>
      <c r="AT20" s="472"/>
      <c r="AU20" s="473" t="str">
        <f t="shared" si="12"/>
        <v/>
      </c>
      <c r="AV20" s="472"/>
      <c r="AW20" s="473" t="str">
        <f t="shared" si="13"/>
        <v/>
      </c>
      <c r="AX20" s="472"/>
      <c r="AY20" s="472"/>
      <c r="AZ20" s="480">
        <f t="shared" si="14"/>
        <v>2</v>
      </c>
      <c r="BA20" s="473">
        <f t="shared" si="15"/>
        <v>28</v>
      </c>
      <c r="BB20" s="481">
        <f t="shared" si="16"/>
        <v>4</v>
      </c>
      <c r="BC20" s="473">
        <f t="shared" si="17"/>
        <v>56</v>
      </c>
      <c r="BD20" s="481">
        <f t="shared" si="19"/>
        <v>6</v>
      </c>
      <c r="BE20" s="482">
        <f t="shared" si="18"/>
        <v>6</v>
      </c>
      <c r="BF20" s="483" t="s">
        <v>87</v>
      </c>
      <c r="BG20" s="484" t="s">
        <v>216</v>
      </c>
    </row>
    <row r="21" spans="1:59" s="72" customFormat="1" ht="15.75" customHeight="1" x14ac:dyDescent="0.35">
      <c r="A21" s="156" t="s">
        <v>304</v>
      </c>
      <c r="B21" s="470" t="s">
        <v>139</v>
      </c>
      <c r="C21" s="471" t="s">
        <v>305</v>
      </c>
      <c r="D21" s="472"/>
      <c r="E21" s="473" t="str">
        <f t="shared" si="20"/>
        <v/>
      </c>
      <c r="F21" s="472"/>
      <c r="G21" s="473" t="str">
        <f t="shared" si="21"/>
        <v/>
      </c>
      <c r="H21" s="472"/>
      <c r="I21" s="474"/>
      <c r="J21" s="475"/>
      <c r="K21" s="473" t="str">
        <f t="shared" si="0"/>
        <v/>
      </c>
      <c r="L21" s="472"/>
      <c r="M21" s="473" t="str">
        <f t="shared" si="1"/>
        <v/>
      </c>
      <c r="N21" s="472"/>
      <c r="O21" s="476"/>
      <c r="P21" s="472"/>
      <c r="Q21" s="473" t="str">
        <f t="shared" si="2"/>
        <v/>
      </c>
      <c r="R21" s="472"/>
      <c r="S21" s="473" t="str">
        <f t="shared" si="3"/>
        <v/>
      </c>
      <c r="T21" s="472"/>
      <c r="U21" s="474"/>
      <c r="V21" s="475"/>
      <c r="W21" s="473" t="str">
        <f t="shared" si="4"/>
        <v/>
      </c>
      <c r="X21" s="472"/>
      <c r="Y21" s="473" t="str">
        <f t="shared" si="5"/>
        <v/>
      </c>
      <c r="Z21" s="472"/>
      <c r="AA21" s="476"/>
      <c r="AB21" s="472"/>
      <c r="AC21" s="473" t="str">
        <f t="shared" si="6"/>
        <v/>
      </c>
      <c r="AD21" s="472"/>
      <c r="AE21" s="473" t="str">
        <f t="shared" si="7"/>
        <v/>
      </c>
      <c r="AF21" s="472"/>
      <c r="AG21" s="474"/>
      <c r="AH21" s="475">
        <v>3</v>
      </c>
      <c r="AI21" s="473">
        <f t="shared" si="8"/>
        <v>42</v>
      </c>
      <c r="AJ21" s="472">
        <v>2</v>
      </c>
      <c r="AK21" s="473">
        <f t="shared" si="9"/>
        <v>28</v>
      </c>
      <c r="AL21" s="472">
        <v>6</v>
      </c>
      <c r="AM21" s="476" t="s">
        <v>29</v>
      </c>
      <c r="AN21" s="475"/>
      <c r="AO21" s="473" t="str">
        <f t="shared" si="10"/>
        <v/>
      </c>
      <c r="AP21" s="478"/>
      <c r="AQ21" s="473" t="str">
        <f t="shared" si="11"/>
        <v/>
      </c>
      <c r="AR21" s="478"/>
      <c r="AS21" s="479"/>
      <c r="AT21" s="472"/>
      <c r="AU21" s="473" t="str">
        <f t="shared" si="12"/>
        <v/>
      </c>
      <c r="AV21" s="472"/>
      <c r="AW21" s="473" t="str">
        <f t="shared" si="13"/>
        <v/>
      </c>
      <c r="AX21" s="472"/>
      <c r="AY21" s="472"/>
      <c r="AZ21" s="480">
        <f t="shared" si="14"/>
        <v>3</v>
      </c>
      <c r="BA21" s="473">
        <f t="shared" si="15"/>
        <v>42</v>
      </c>
      <c r="BB21" s="481">
        <f t="shared" si="16"/>
        <v>2</v>
      </c>
      <c r="BC21" s="473">
        <f t="shared" si="17"/>
        <v>28</v>
      </c>
      <c r="BD21" s="481">
        <f t="shared" si="19"/>
        <v>6</v>
      </c>
      <c r="BE21" s="482">
        <f t="shared" si="18"/>
        <v>5</v>
      </c>
      <c r="BF21" s="483" t="s">
        <v>87</v>
      </c>
      <c r="BG21" s="484" t="s">
        <v>88</v>
      </c>
    </row>
    <row r="22" spans="1:59" ht="15.75" customHeight="1" x14ac:dyDescent="0.35">
      <c r="A22" s="156" t="s">
        <v>306</v>
      </c>
      <c r="B22" s="470" t="s">
        <v>139</v>
      </c>
      <c r="C22" s="471" t="s">
        <v>307</v>
      </c>
      <c r="D22" s="472"/>
      <c r="E22" s="473" t="str">
        <f t="shared" si="20"/>
        <v/>
      </c>
      <c r="F22" s="472"/>
      <c r="G22" s="473" t="str">
        <f t="shared" si="21"/>
        <v/>
      </c>
      <c r="H22" s="472"/>
      <c r="I22" s="474"/>
      <c r="J22" s="475"/>
      <c r="K22" s="473" t="str">
        <f t="shared" si="0"/>
        <v/>
      </c>
      <c r="L22" s="472"/>
      <c r="M22" s="473" t="str">
        <f t="shared" si="1"/>
        <v/>
      </c>
      <c r="N22" s="472"/>
      <c r="O22" s="476"/>
      <c r="P22" s="472"/>
      <c r="Q22" s="473" t="str">
        <f t="shared" si="2"/>
        <v/>
      </c>
      <c r="R22" s="472"/>
      <c r="S22" s="473" t="str">
        <f t="shared" si="3"/>
        <v/>
      </c>
      <c r="T22" s="472"/>
      <c r="U22" s="474"/>
      <c r="V22" s="475"/>
      <c r="W22" s="473" t="str">
        <f t="shared" si="4"/>
        <v/>
      </c>
      <c r="X22" s="472"/>
      <c r="Y22" s="473" t="str">
        <f t="shared" si="5"/>
        <v/>
      </c>
      <c r="Z22" s="472"/>
      <c r="AA22" s="476"/>
      <c r="AB22" s="472"/>
      <c r="AC22" s="473" t="str">
        <f t="shared" si="6"/>
        <v/>
      </c>
      <c r="AD22" s="472"/>
      <c r="AE22" s="473" t="str">
        <f t="shared" si="7"/>
        <v/>
      </c>
      <c r="AF22" s="472"/>
      <c r="AG22" s="474"/>
      <c r="AH22" s="475">
        <v>3</v>
      </c>
      <c r="AI22" s="473">
        <f t="shared" si="8"/>
        <v>42</v>
      </c>
      <c r="AJ22" s="472">
        <v>2</v>
      </c>
      <c r="AK22" s="473">
        <f t="shared" si="9"/>
        <v>28</v>
      </c>
      <c r="AL22" s="472">
        <v>6</v>
      </c>
      <c r="AM22" s="476" t="s">
        <v>93</v>
      </c>
      <c r="AN22" s="475"/>
      <c r="AO22" s="473" t="str">
        <f t="shared" si="10"/>
        <v/>
      </c>
      <c r="AP22" s="478"/>
      <c r="AQ22" s="473" t="str">
        <f t="shared" si="11"/>
        <v/>
      </c>
      <c r="AR22" s="478"/>
      <c r="AS22" s="479"/>
      <c r="AT22" s="472"/>
      <c r="AU22" s="473" t="str">
        <f t="shared" si="12"/>
        <v/>
      </c>
      <c r="AV22" s="472"/>
      <c r="AW22" s="473" t="str">
        <f t="shared" si="13"/>
        <v/>
      </c>
      <c r="AX22" s="472"/>
      <c r="AY22" s="472"/>
      <c r="AZ22" s="480">
        <f t="shared" si="14"/>
        <v>3</v>
      </c>
      <c r="BA22" s="473">
        <f t="shared" si="15"/>
        <v>42</v>
      </c>
      <c r="BB22" s="481">
        <f t="shared" si="16"/>
        <v>2</v>
      </c>
      <c r="BC22" s="473">
        <f t="shared" si="17"/>
        <v>28</v>
      </c>
      <c r="BD22" s="481">
        <f t="shared" si="19"/>
        <v>6</v>
      </c>
      <c r="BE22" s="482">
        <f t="shared" si="18"/>
        <v>5</v>
      </c>
      <c r="BF22" s="483" t="s">
        <v>87</v>
      </c>
      <c r="BG22" s="484" t="s">
        <v>88</v>
      </c>
    </row>
    <row r="23" spans="1:59" ht="15.75" customHeight="1" x14ac:dyDescent="0.35">
      <c r="A23" s="156" t="s">
        <v>308</v>
      </c>
      <c r="B23" s="470" t="s">
        <v>139</v>
      </c>
      <c r="C23" s="471" t="s">
        <v>309</v>
      </c>
      <c r="D23" s="472"/>
      <c r="E23" s="473" t="str">
        <f t="shared" si="20"/>
        <v/>
      </c>
      <c r="F23" s="472"/>
      <c r="G23" s="473" t="str">
        <f t="shared" si="21"/>
        <v/>
      </c>
      <c r="H23" s="472"/>
      <c r="I23" s="474"/>
      <c r="J23" s="475"/>
      <c r="K23" s="473" t="str">
        <f t="shared" si="0"/>
        <v/>
      </c>
      <c r="L23" s="472"/>
      <c r="M23" s="473" t="str">
        <f t="shared" si="1"/>
        <v/>
      </c>
      <c r="N23" s="472"/>
      <c r="O23" s="476"/>
      <c r="P23" s="472"/>
      <c r="Q23" s="473" t="str">
        <f t="shared" si="2"/>
        <v/>
      </c>
      <c r="R23" s="472"/>
      <c r="S23" s="473" t="str">
        <f t="shared" si="3"/>
        <v/>
      </c>
      <c r="T23" s="472"/>
      <c r="U23" s="474"/>
      <c r="V23" s="475"/>
      <c r="W23" s="473" t="str">
        <f t="shared" si="4"/>
        <v/>
      </c>
      <c r="X23" s="472"/>
      <c r="Y23" s="473" t="str">
        <f t="shared" si="5"/>
        <v/>
      </c>
      <c r="Z23" s="472"/>
      <c r="AA23" s="476"/>
      <c r="AB23" s="472"/>
      <c r="AC23" s="473" t="str">
        <f t="shared" si="6"/>
        <v/>
      </c>
      <c r="AD23" s="472"/>
      <c r="AE23" s="473" t="str">
        <f t="shared" si="7"/>
        <v/>
      </c>
      <c r="AF23" s="472"/>
      <c r="AG23" s="474"/>
      <c r="AH23" s="475">
        <v>1</v>
      </c>
      <c r="AI23" s="473">
        <f t="shared" si="8"/>
        <v>14</v>
      </c>
      <c r="AJ23" s="472">
        <v>3</v>
      </c>
      <c r="AK23" s="473">
        <f t="shared" si="9"/>
        <v>42</v>
      </c>
      <c r="AL23" s="472">
        <v>3</v>
      </c>
      <c r="AM23" s="476" t="s">
        <v>31</v>
      </c>
      <c r="AN23" s="475"/>
      <c r="AO23" s="473" t="str">
        <f t="shared" si="10"/>
        <v/>
      </c>
      <c r="AP23" s="478"/>
      <c r="AQ23" s="473" t="str">
        <f t="shared" si="11"/>
        <v/>
      </c>
      <c r="AR23" s="478"/>
      <c r="AS23" s="479"/>
      <c r="AT23" s="472"/>
      <c r="AU23" s="473" t="str">
        <f t="shared" si="12"/>
        <v/>
      </c>
      <c r="AV23" s="472"/>
      <c r="AW23" s="473" t="str">
        <f t="shared" si="13"/>
        <v/>
      </c>
      <c r="AX23" s="472"/>
      <c r="AY23" s="472"/>
      <c r="AZ23" s="480">
        <f t="shared" si="14"/>
        <v>1</v>
      </c>
      <c r="BA23" s="473">
        <f t="shared" si="15"/>
        <v>14</v>
      </c>
      <c r="BB23" s="481">
        <f t="shared" si="16"/>
        <v>3</v>
      </c>
      <c r="BC23" s="473">
        <f t="shared" si="17"/>
        <v>42</v>
      </c>
      <c r="BD23" s="481">
        <f t="shared" si="19"/>
        <v>3</v>
      </c>
      <c r="BE23" s="482">
        <f t="shared" si="18"/>
        <v>4</v>
      </c>
      <c r="BF23" s="483" t="s">
        <v>87</v>
      </c>
      <c r="BG23" s="484" t="s">
        <v>88</v>
      </c>
    </row>
    <row r="24" spans="1:59" x14ac:dyDescent="0.35">
      <c r="A24" s="156" t="s">
        <v>310</v>
      </c>
      <c r="B24" s="470" t="s">
        <v>139</v>
      </c>
      <c r="C24" s="471" t="s">
        <v>311</v>
      </c>
      <c r="D24" s="472"/>
      <c r="E24" s="473" t="str">
        <f t="shared" si="20"/>
        <v/>
      </c>
      <c r="F24" s="472"/>
      <c r="G24" s="473" t="str">
        <f t="shared" si="21"/>
        <v/>
      </c>
      <c r="H24" s="472"/>
      <c r="I24" s="474"/>
      <c r="J24" s="475"/>
      <c r="K24" s="473" t="str">
        <f t="shared" si="0"/>
        <v/>
      </c>
      <c r="L24" s="472"/>
      <c r="M24" s="473" t="str">
        <f t="shared" si="1"/>
        <v/>
      </c>
      <c r="N24" s="472"/>
      <c r="O24" s="476"/>
      <c r="P24" s="472"/>
      <c r="Q24" s="473" t="str">
        <f t="shared" si="2"/>
        <v/>
      </c>
      <c r="R24" s="472"/>
      <c r="S24" s="473" t="str">
        <f t="shared" si="3"/>
        <v/>
      </c>
      <c r="T24" s="472"/>
      <c r="U24" s="474"/>
      <c r="V24" s="475"/>
      <c r="W24" s="473" t="str">
        <f t="shared" si="4"/>
        <v/>
      </c>
      <c r="X24" s="472"/>
      <c r="Y24" s="473" t="str">
        <f t="shared" si="5"/>
        <v/>
      </c>
      <c r="Z24" s="472"/>
      <c r="AA24" s="476"/>
      <c r="AB24" s="472"/>
      <c r="AC24" s="473" t="str">
        <f t="shared" si="6"/>
        <v/>
      </c>
      <c r="AD24" s="472"/>
      <c r="AE24" s="473" t="str">
        <f t="shared" si="7"/>
        <v/>
      </c>
      <c r="AF24" s="472"/>
      <c r="AG24" s="474"/>
      <c r="AH24" s="475"/>
      <c r="AI24" s="473" t="str">
        <f t="shared" si="8"/>
        <v/>
      </c>
      <c r="AJ24" s="472"/>
      <c r="AK24" s="473" t="str">
        <f t="shared" si="9"/>
        <v/>
      </c>
      <c r="AL24" s="472"/>
      <c r="AM24" s="476"/>
      <c r="AN24" s="475">
        <v>3</v>
      </c>
      <c r="AO24" s="473">
        <f t="shared" si="10"/>
        <v>42</v>
      </c>
      <c r="AP24" s="478">
        <v>3</v>
      </c>
      <c r="AQ24" s="473">
        <f t="shared" si="11"/>
        <v>42</v>
      </c>
      <c r="AR24" s="478">
        <v>5</v>
      </c>
      <c r="AS24" s="479" t="s">
        <v>31</v>
      </c>
      <c r="AT24" s="472"/>
      <c r="AU24" s="473" t="str">
        <f t="shared" si="12"/>
        <v/>
      </c>
      <c r="AV24" s="472"/>
      <c r="AW24" s="473" t="str">
        <f t="shared" si="13"/>
        <v/>
      </c>
      <c r="AX24" s="472"/>
      <c r="AY24" s="472"/>
      <c r="AZ24" s="485">
        <f t="shared" si="14"/>
        <v>3</v>
      </c>
      <c r="BA24" s="473">
        <f t="shared" si="15"/>
        <v>42</v>
      </c>
      <c r="BB24" s="486">
        <f t="shared" si="16"/>
        <v>3</v>
      </c>
      <c r="BC24" s="473">
        <f t="shared" si="17"/>
        <v>42</v>
      </c>
      <c r="BD24" s="486">
        <f t="shared" si="19"/>
        <v>5</v>
      </c>
      <c r="BE24" s="482">
        <f t="shared" si="18"/>
        <v>6</v>
      </c>
      <c r="BF24" s="483" t="s">
        <v>87</v>
      </c>
      <c r="BG24" s="484" t="s">
        <v>289</v>
      </c>
    </row>
    <row r="25" spans="1:59" x14ac:dyDescent="0.35">
      <c r="A25" s="156" t="s">
        <v>312</v>
      </c>
      <c r="B25" s="470" t="s">
        <v>139</v>
      </c>
      <c r="C25" s="471" t="s">
        <v>313</v>
      </c>
      <c r="D25" s="472"/>
      <c r="E25" s="473" t="str">
        <f t="shared" si="20"/>
        <v/>
      </c>
      <c r="F25" s="472"/>
      <c r="G25" s="473" t="str">
        <f t="shared" si="21"/>
        <v/>
      </c>
      <c r="H25" s="472"/>
      <c r="I25" s="474"/>
      <c r="J25" s="475"/>
      <c r="K25" s="473" t="str">
        <f t="shared" si="0"/>
        <v/>
      </c>
      <c r="L25" s="472"/>
      <c r="M25" s="473" t="str">
        <f t="shared" si="1"/>
        <v/>
      </c>
      <c r="N25" s="472"/>
      <c r="O25" s="476"/>
      <c r="P25" s="472"/>
      <c r="Q25" s="473" t="str">
        <f t="shared" si="2"/>
        <v/>
      </c>
      <c r="R25" s="472"/>
      <c r="S25" s="473" t="str">
        <f t="shared" si="3"/>
        <v/>
      </c>
      <c r="T25" s="472"/>
      <c r="U25" s="474"/>
      <c r="V25" s="475"/>
      <c r="W25" s="473" t="str">
        <f t="shared" si="4"/>
        <v/>
      </c>
      <c r="X25" s="472"/>
      <c r="Y25" s="473" t="str">
        <f t="shared" si="5"/>
        <v/>
      </c>
      <c r="Z25" s="472"/>
      <c r="AA25" s="476"/>
      <c r="AB25" s="472"/>
      <c r="AC25" s="473" t="str">
        <f t="shared" si="6"/>
        <v/>
      </c>
      <c r="AD25" s="472"/>
      <c r="AE25" s="473" t="str">
        <f t="shared" si="7"/>
        <v/>
      </c>
      <c r="AF25" s="472"/>
      <c r="AG25" s="474"/>
      <c r="AH25" s="475"/>
      <c r="AI25" s="473" t="str">
        <f t="shared" si="8"/>
        <v/>
      </c>
      <c r="AJ25" s="472"/>
      <c r="AK25" s="473" t="str">
        <f t="shared" si="9"/>
        <v/>
      </c>
      <c r="AL25" s="472"/>
      <c r="AM25" s="476"/>
      <c r="AN25" s="475">
        <v>3</v>
      </c>
      <c r="AO25" s="473">
        <f t="shared" si="10"/>
        <v>42</v>
      </c>
      <c r="AP25" s="478">
        <v>4</v>
      </c>
      <c r="AQ25" s="473">
        <f t="shared" si="11"/>
        <v>56</v>
      </c>
      <c r="AR25" s="478">
        <v>6</v>
      </c>
      <c r="AS25" s="479" t="s">
        <v>93</v>
      </c>
      <c r="AT25" s="472"/>
      <c r="AU25" s="473" t="str">
        <f t="shared" si="12"/>
        <v/>
      </c>
      <c r="AV25" s="472"/>
      <c r="AW25" s="473" t="str">
        <f t="shared" si="13"/>
        <v/>
      </c>
      <c r="AX25" s="472"/>
      <c r="AY25" s="472"/>
      <c r="AZ25" s="485">
        <f t="shared" si="14"/>
        <v>3</v>
      </c>
      <c r="BA25" s="473">
        <f t="shared" si="15"/>
        <v>42</v>
      </c>
      <c r="BB25" s="486">
        <f t="shared" si="16"/>
        <v>4</v>
      </c>
      <c r="BC25" s="473">
        <f t="shared" si="17"/>
        <v>56</v>
      </c>
      <c r="BD25" s="486">
        <f t="shared" si="19"/>
        <v>6</v>
      </c>
      <c r="BE25" s="482">
        <f t="shared" si="18"/>
        <v>7</v>
      </c>
      <c r="BF25" s="483" t="s">
        <v>87</v>
      </c>
      <c r="BG25" s="484" t="s">
        <v>216</v>
      </c>
    </row>
    <row r="26" spans="1:59" ht="15.75" customHeight="1" x14ac:dyDescent="0.35">
      <c r="A26" s="156" t="s">
        <v>314</v>
      </c>
      <c r="B26" s="470" t="s">
        <v>139</v>
      </c>
      <c r="C26" s="471" t="s">
        <v>427</v>
      </c>
      <c r="D26" s="472"/>
      <c r="E26" s="473" t="str">
        <f t="shared" si="20"/>
        <v/>
      </c>
      <c r="F26" s="472"/>
      <c r="G26" s="473" t="str">
        <f t="shared" si="21"/>
        <v/>
      </c>
      <c r="H26" s="472"/>
      <c r="I26" s="474"/>
      <c r="J26" s="475"/>
      <c r="K26" s="473" t="str">
        <f t="shared" si="0"/>
        <v/>
      </c>
      <c r="L26" s="472"/>
      <c r="M26" s="473" t="str">
        <f t="shared" si="1"/>
        <v/>
      </c>
      <c r="N26" s="472"/>
      <c r="O26" s="476"/>
      <c r="P26" s="472"/>
      <c r="Q26" s="473" t="str">
        <f t="shared" si="2"/>
        <v/>
      </c>
      <c r="R26" s="472"/>
      <c r="S26" s="473" t="str">
        <f t="shared" si="3"/>
        <v/>
      </c>
      <c r="T26" s="472"/>
      <c r="U26" s="474"/>
      <c r="V26" s="475"/>
      <c r="W26" s="473" t="str">
        <f t="shared" si="4"/>
        <v/>
      </c>
      <c r="X26" s="472"/>
      <c r="Y26" s="473" t="str">
        <f t="shared" si="5"/>
        <v/>
      </c>
      <c r="Z26" s="472"/>
      <c r="AA26" s="476"/>
      <c r="AB26" s="472"/>
      <c r="AC26" s="473" t="str">
        <f t="shared" si="6"/>
        <v/>
      </c>
      <c r="AD26" s="472"/>
      <c r="AE26" s="473" t="str">
        <f t="shared" si="7"/>
        <v/>
      </c>
      <c r="AF26" s="472"/>
      <c r="AG26" s="474"/>
      <c r="AH26" s="475"/>
      <c r="AI26" s="473" t="str">
        <f t="shared" si="8"/>
        <v/>
      </c>
      <c r="AJ26" s="472"/>
      <c r="AK26" s="473" t="str">
        <f t="shared" si="9"/>
        <v/>
      </c>
      <c r="AL26" s="472"/>
      <c r="AM26" s="476"/>
      <c r="AN26" s="475">
        <v>3</v>
      </c>
      <c r="AO26" s="473">
        <f t="shared" si="10"/>
        <v>42</v>
      </c>
      <c r="AP26" s="478">
        <v>3</v>
      </c>
      <c r="AQ26" s="473">
        <f t="shared" si="11"/>
        <v>42</v>
      </c>
      <c r="AR26" s="478">
        <v>6</v>
      </c>
      <c r="AS26" s="479" t="s">
        <v>31</v>
      </c>
      <c r="AT26" s="472"/>
      <c r="AU26" s="473" t="str">
        <f t="shared" si="12"/>
        <v/>
      </c>
      <c r="AV26" s="472"/>
      <c r="AW26" s="473" t="str">
        <f t="shared" si="13"/>
        <v/>
      </c>
      <c r="AX26" s="472"/>
      <c r="AY26" s="472"/>
      <c r="AZ26" s="480">
        <f t="shared" si="14"/>
        <v>3</v>
      </c>
      <c r="BA26" s="473">
        <f t="shared" si="15"/>
        <v>42</v>
      </c>
      <c r="BB26" s="481">
        <f t="shared" si="16"/>
        <v>3</v>
      </c>
      <c r="BC26" s="473">
        <f t="shared" si="17"/>
        <v>42</v>
      </c>
      <c r="BD26" s="481">
        <f t="shared" si="19"/>
        <v>6</v>
      </c>
      <c r="BE26" s="482">
        <f t="shared" si="18"/>
        <v>6</v>
      </c>
      <c r="BF26" s="483" t="s">
        <v>87</v>
      </c>
      <c r="BG26" s="484" t="s">
        <v>141</v>
      </c>
    </row>
    <row r="27" spans="1:59" ht="15.75" customHeight="1" x14ac:dyDescent="0.35">
      <c r="A27" s="156" t="s">
        <v>315</v>
      </c>
      <c r="B27" s="470" t="s">
        <v>139</v>
      </c>
      <c r="C27" s="471" t="s">
        <v>316</v>
      </c>
      <c r="D27" s="472"/>
      <c r="E27" s="473" t="str">
        <f t="shared" si="20"/>
        <v/>
      </c>
      <c r="F27" s="472"/>
      <c r="G27" s="473" t="str">
        <f t="shared" si="21"/>
        <v/>
      </c>
      <c r="H27" s="472"/>
      <c r="I27" s="474"/>
      <c r="J27" s="475"/>
      <c r="K27" s="473" t="str">
        <f t="shared" si="0"/>
        <v/>
      </c>
      <c r="L27" s="472"/>
      <c r="M27" s="473" t="str">
        <f t="shared" si="1"/>
        <v/>
      </c>
      <c r="N27" s="472"/>
      <c r="O27" s="476"/>
      <c r="P27" s="472"/>
      <c r="Q27" s="473" t="str">
        <f t="shared" si="2"/>
        <v/>
      </c>
      <c r="R27" s="472"/>
      <c r="S27" s="473" t="str">
        <f t="shared" si="3"/>
        <v/>
      </c>
      <c r="T27" s="472"/>
      <c r="U27" s="474"/>
      <c r="V27" s="475"/>
      <c r="W27" s="473" t="str">
        <f t="shared" si="4"/>
        <v/>
      </c>
      <c r="X27" s="472"/>
      <c r="Y27" s="473" t="str">
        <f t="shared" si="5"/>
        <v/>
      </c>
      <c r="Z27" s="472"/>
      <c r="AA27" s="476"/>
      <c r="AB27" s="472"/>
      <c r="AC27" s="473" t="str">
        <f t="shared" si="6"/>
        <v/>
      </c>
      <c r="AD27" s="472"/>
      <c r="AE27" s="473" t="str">
        <f t="shared" si="7"/>
        <v/>
      </c>
      <c r="AF27" s="472"/>
      <c r="AG27" s="474"/>
      <c r="AH27" s="475"/>
      <c r="AI27" s="473" t="str">
        <f t="shared" si="8"/>
        <v/>
      </c>
      <c r="AJ27" s="472"/>
      <c r="AK27" s="473" t="str">
        <f t="shared" si="9"/>
        <v/>
      </c>
      <c r="AL27" s="472"/>
      <c r="AM27" s="476"/>
      <c r="AN27" s="475">
        <v>2</v>
      </c>
      <c r="AO27" s="473">
        <f t="shared" si="10"/>
        <v>28</v>
      </c>
      <c r="AP27" s="478">
        <v>3</v>
      </c>
      <c r="AQ27" s="473">
        <f t="shared" si="11"/>
        <v>42</v>
      </c>
      <c r="AR27" s="478">
        <v>6</v>
      </c>
      <c r="AS27" s="479" t="s">
        <v>31</v>
      </c>
      <c r="AT27" s="472"/>
      <c r="AU27" s="473" t="str">
        <f t="shared" si="12"/>
        <v/>
      </c>
      <c r="AV27" s="472"/>
      <c r="AW27" s="473" t="str">
        <f t="shared" si="13"/>
        <v/>
      </c>
      <c r="AX27" s="472"/>
      <c r="AY27" s="472"/>
      <c r="AZ27" s="480">
        <f t="shared" si="14"/>
        <v>2</v>
      </c>
      <c r="BA27" s="473">
        <f t="shared" si="15"/>
        <v>28</v>
      </c>
      <c r="BB27" s="481">
        <f t="shared" si="16"/>
        <v>3</v>
      </c>
      <c r="BC27" s="473">
        <f t="shared" si="17"/>
        <v>42</v>
      </c>
      <c r="BD27" s="481">
        <f t="shared" si="19"/>
        <v>6</v>
      </c>
      <c r="BE27" s="482">
        <f t="shared" si="18"/>
        <v>5</v>
      </c>
      <c r="BF27" s="483" t="s">
        <v>87</v>
      </c>
      <c r="BG27" s="484" t="s">
        <v>141</v>
      </c>
    </row>
    <row r="28" spans="1:59" s="2" customFormat="1" ht="15.75" customHeight="1" x14ac:dyDescent="0.35">
      <c r="A28" s="156" t="s">
        <v>317</v>
      </c>
      <c r="B28" s="470" t="s">
        <v>139</v>
      </c>
      <c r="C28" s="471" t="s">
        <v>318</v>
      </c>
      <c r="D28" s="472"/>
      <c r="E28" s="473" t="str">
        <f t="shared" si="20"/>
        <v/>
      </c>
      <c r="F28" s="472"/>
      <c r="G28" s="473" t="str">
        <f t="shared" si="21"/>
        <v/>
      </c>
      <c r="H28" s="472"/>
      <c r="I28" s="474"/>
      <c r="J28" s="475"/>
      <c r="K28" s="473" t="str">
        <f t="shared" si="0"/>
        <v/>
      </c>
      <c r="L28" s="472"/>
      <c r="M28" s="473" t="str">
        <f t="shared" si="1"/>
        <v/>
      </c>
      <c r="N28" s="472"/>
      <c r="O28" s="476"/>
      <c r="P28" s="472"/>
      <c r="Q28" s="473" t="str">
        <f t="shared" si="2"/>
        <v/>
      </c>
      <c r="R28" s="472"/>
      <c r="S28" s="473" t="str">
        <f t="shared" si="3"/>
        <v/>
      </c>
      <c r="T28" s="472"/>
      <c r="U28" s="474"/>
      <c r="V28" s="475"/>
      <c r="W28" s="473" t="str">
        <f t="shared" si="4"/>
        <v/>
      </c>
      <c r="X28" s="472"/>
      <c r="Y28" s="473" t="str">
        <f t="shared" si="5"/>
        <v/>
      </c>
      <c r="Z28" s="472"/>
      <c r="AA28" s="476"/>
      <c r="AB28" s="472"/>
      <c r="AC28" s="473" t="str">
        <f t="shared" si="6"/>
        <v/>
      </c>
      <c r="AD28" s="472"/>
      <c r="AE28" s="473" t="str">
        <f t="shared" si="7"/>
        <v/>
      </c>
      <c r="AF28" s="472"/>
      <c r="AG28" s="474"/>
      <c r="AH28" s="475"/>
      <c r="AI28" s="473" t="str">
        <f t="shared" si="8"/>
        <v/>
      </c>
      <c r="AJ28" s="472"/>
      <c r="AK28" s="473" t="str">
        <f t="shared" si="9"/>
        <v/>
      </c>
      <c r="AL28" s="472"/>
      <c r="AM28" s="476"/>
      <c r="AN28" s="475">
        <v>2</v>
      </c>
      <c r="AO28" s="473">
        <f t="shared" si="10"/>
        <v>28</v>
      </c>
      <c r="AP28" s="478">
        <v>2</v>
      </c>
      <c r="AQ28" s="473">
        <f t="shared" si="11"/>
        <v>28</v>
      </c>
      <c r="AR28" s="478">
        <v>3</v>
      </c>
      <c r="AS28" s="479" t="s">
        <v>31</v>
      </c>
      <c r="AT28" s="472"/>
      <c r="AU28" s="473"/>
      <c r="AV28" s="472"/>
      <c r="AW28" s="473"/>
      <c r="AX28" s="472"/>
      <c r="AY28" s="472"/>
      <c r="AZ28" s="480">
        <f>IF(D28+J28+P28+V28+AB28+AH28+AN28+AT28=0,"",D28+J28+P28+V28+AB28+AH28+AN28+AT28)</f>
        <v>2</v>
      </c>
      <c r="BA28" s="473">
        <f>IF((D28+J28+P28+V28+AB28+AH28+AN28+AT28)*14=0,"",(D28+J28+P28+V28+AB28+AH28+AN28+AT28)*14)</f>
        <v>28</v>
      </c>
      <c r="BB28" s="481">
        <f>IF(F28+L28+R28+X28+AD28+AJ28+AP28+AV28=0,"",F28+L28+R28+X28+AD28+AJ28+AP28+AV28)</f>
        <v>2</v>
      </c>
      <c r="BC28" s="473">
        <f>IF((L28+F28+R28+X28+AD28+AJ28+AP28+AV28)*14=0,"",(L28+F28+R28+X28+AD28+AJ28+AP28+AV28)*14)</f>
        <v>28</v>
      </c>
      <c r="BD28" s="481">
        <f>IF(N28+H28+T28+Z28+AF28+AL28+AR28+AX28=0,"",N28+H28+T28+Z28+AF28+AL28+AR28+AX28)</f>
        <v>3</v>
      </c>
      <c r="BE28" s="482">
        <f>IF(D28+F28+L28+J28+P28+R28+V28+X28+AB28+AD28+AH28+AJ28+AN28+AP28+AT28+AV28=0,"",D28+F28+L28+J28+P28+R28+V28+X28+AB28+AD28+AH28+AJ28+AN28+AP28+AT28+AV28)</f>
        <v>4</v>
      </c>
      <c r="BF28" s="483" t="s">
        <v>87</v>
      </c>
      <c r="BG28" s="484" t="s">
        <v>141</v>
      </c>
    </row>
    <row r="29" spans="1:59" s="398" customFormat="1" ht="15.75" customHeight="1" x14ac:dyDescent="0.35">
      <c r="A29" s="156" t="s">
        <v>319</v>
      </c>
      <c r="B29" s="470" t="s">
        <v>139</v>
      </c>
      <c r="C29" s="471" t="s">
        <v>320</v>
      </c>
      <c r="D29" s="385"/>
      <c r="E29" s="487" t="str">
        <f>IF(D29*14=0,"",D29*14)</f>
        <v/>
      </c>
      <c r="F29" s="488"/>
      <c r="G29" s="487" t="str">
        <f>IF(F29*14=0,"",F29*14)</f>
        <v/>
      </c>
      <c r="H29" s="489"/>
      <c r="I29" s="389"/>
      <c r="J29" s="490"/>
      <c r="K29" s="487" t="str">
        <f>IF(J29*14=0,"",J29*14)</f>
        <v/>
      </c>
      <c r="L29" s="488"/>
      <c r="M29" s="487" t="str">
        <f>IF(L29*14=0,"",L29*14)</f>
        <v/>
      </c>
      <c r="N29" s="489"/>
      <c r="O29" s="389"/>
      <c r="P29" s="491"/>
      <c r="Q29" s="487" t="str">
        <f>IF(P29*14=0,"",P29*14)</f>
        <v/>
      </c>
      <c r="R29" s="488"/>
      <c r="S29" s="487" t="str">
        <f>IF(R29*14=0,"",R29*14)</f>
        <v/>
      </c>
      <c r="T29" s="489"/>
      <c r="U29" s="489"/>
      <c r="V29" s="475"/>
      <c r="W29" s="487" t="str">
        <f>IF(V29*14=0,"",V29*14)</f>
        <v/>
      </c>
      <c r="X29" s="488"/>
      <c r="Y29" s="487" t="str">
        <f>IF(X29*14=0,"",X29*14)</f>
        <v/>
      </c>
      <c r="Z29" s="489"/>
      <c r="AA29" s="389"/>
      <c r="AB29" s="490"/>
      <c r="AC29" s="487" t="str">
        <f>IF(AB29*14=0,"",AB29*14)</f>
        <v/>
      </c>
      <c r="AD29" s="488"/>
      <c r="AE29" s="487" t="str">
        <f>IF(AD29*14=0,"",AD29*14)</f>
        <v/>
      </c>
      <c r="AF29" s="489"/>
      <c r="AG29" s="489"/>
      <c r="AH29" s="489"/>
      <c r="AI29" s="487" t="str">
        <f>IF(AH29*14=0,"",AH29*14)</f>
        <v/>
      </c>
      <c r="AJ29" s="488"/>
      <c r="AK29" s="487" t="str">
        <f>IF(AJ29*14=0,"",AJ29*14)</f>
        <v/>
      </c>
      <c r="AL29" s="292"/>
      <c r="AM29" s="492"/>
      <c r="AN29" s="490"/>
      <c r="AO29" s="487" t="str">
        <f>IF(AN29*14=0,"",AN29*14)</f>
        <v/>
      </c>
      <c r="AP29" s="488"/>
      <c r="AQ29" s="487" t="str">
        <f>IF(AP29*14=0,"",AP29*14)</f>
        <v/>
      </c>
      <c r="AR29" s="489"/>
      <c r="AS29" s="389"/>
      <c r="AT29" s="490"/>
      <c r="AU29" s="487" t="str">
        <f>IF(AT29*14=0,"",AT29*14)</f>
        <v/>
      </c>
      <c r="AV29" s="488">
        <v>40</v>
      </c>
      <c r="AW29" s="487">
        <v>560</v>
      </c>
      <c r="AX29" s="489">
        <v>17</v>
      </c>
      <c r="AY29" s="472" t="s">
        <v>31</v>
      </c>
      <c r="AZ29" s="493" t="str">
        <f>IF(D29+J29+P29+V29+AB29+AH29+AN29+AT29=0,"",D29+J29+P29+V29+AB29+AH29+AN29+AT29)</f>
        <v/>
      </c>
      <c r="BA29" s="487" t="str">
        <f>IF((P29+V29+AB29+AH29+AN29+AT29)*14=0,"",(P29+V29+AB29+AH29+AN29+AT29)*14)</f>
        <v/>
      </c>
      <c r="BB29" s="494">
        <f>IF(F29+L29+R29+X29+AD29+AJ29+AP29+AV29=0,"",F29+L29+R29+X29+AD29+AJ29+AP29+AV29)</f>
        <v>40</v>
      </c>
      <c r="BC29" s="487">
        <v>120</v>
      </c>
      <c r="BD29" s="495">
        <v>17</v>
      </c>
      <c r="BE29" s="496">
        <f>IF(D29+F29+L29+J29+P29+R29+V29+X29+AB29+AD29+AH29+AJ29+AN29+AP29+AT29+AV29=0,"",D29+F29+L29+J29+P29+R29+V29+X29+AB29+AD29+AH29+AJ29+AN29+AP29+AT29+AV29)</f>
        <v>40</v>
      </c>
      <c r="BF29" s="483" t="s">
        <v>87</v>
      </c>
      <c r="BG29" s="484" t="s">
        <v>141</v>
      </c>
    </row>
    <row r="30" spans="1:59" s="32" customFormat="1" ht="15.75" customHeight="1" thickBot="1" x14ac:dyDescent="0.4">
      <c r="A30" s="75"/>
      <c r="B30" s="497"/>
      <c r="C30" s="498" t="s">
        <v>279</v>
      </c>
      <c r="D30" s="38">
        <f>SUM(D12:D28)</f>
        <v>0</v>
      </c>
      <c r="E30" s="38">
        <f>SUM(E12:E28)</f>
        <v>0</v>
      </c>
      <c r="F30" s="38">
        <f>SUM(F12:F28)</f>
        <v>0</v>
      </c>
      <c r="G30" s="38">
        <f>SUM(G12:G28)</f>
        <v>0</v>
      </c>
      <c r="H30" s="38">
        <f>SUM(H12:H28)</f>
        <v>0</v>
      </c>
      <c r="I30" s="77" t="s">
        <v>128</v>
      </c>
      <c r="J30" s="38">
        <f>SUM(J12:J28)</f>
        <v>0</v>
      </c>
      <c r="K30" s="38">
        <f>SUM(K12:K28)</f>
        <v>0</v>
      </c>
      <c r="L30" s="38">
        <f>SUM(L12:L28)</f>
        <v>0</v>
      </c>
      <c r="M30" s="38">
        <f>SUM(M12:M28)</f>
        <v>0</v>
      </c>
      <c r="N30" s="38">
        <f>SUM(N12:N28)</f>
        <v>0</v>
      </c>
      <c r="O30" s="77" t="s">
        <v>128</v>
      </c>
      <c r="P30" s="38">
        <f>SUM(P12:P28)</f>
        <v>0</v>
      </c>
      <c r="Q30" s="38">
        <f>SUM(Q12:Q28)</f>
        <v>0</v>
      </c>
      <c r="R30" s="38">
        <f>SUM(R12:R28)</f>
        <v>0</v>
      </c>
      <c r="S30" s="38">
        <f>SUM(S12:S28)</f>
        <v>0</v>
      </c>
      <c r="T30" s="38">
        <f>SUM(T12:T28)</f>
        <v>0</v>
      </c>
      <c r="U30" s="77" t="s">
        <v>128</v>
      </c>
      <c r="V30" s="38">
        <f>SUM(V12:V28)</f>
        <v>0</v>
      </c>
      <c r="W30" s="38">
        <f>SUM(W12:W28)</f>
        <v>0</v>
      </c>
      <c r="X30" s="38">
        <f>SUM(X12:X28)</f>
        <v>0</v>
      </c>
      <c r="Y30" s="38">
        <f>SUM(Y12:Y28)</f>
        <v>0</v>
      </c>
      <c r="Z30" s="38">
        <f>SUM(Z12:Z28)</f>
        <v>0</v>
      </c>
      <c r="AA30" s="77" t="s">
        <v>128</v>
      </c>
      <c r="AB30" s="38">
        <f>SUM(AB12:AB28)</f>
        <v>14</v>
      </c>
      <c r="AC30" s="38">
        <f>SUM(AC12:AC28)</f>
        <v>196</v>
      </c>
      <c r="AD30" s="38">
        <f>SUM(AD12:AD28)</f>
        <v>11</v>
      </c>
      <c r="AE30" s="38">
        <f>SUM(AE12:AE28)</f>
        <v>154</v>
      </c>
      <c r="AF30" s="38">
        <f>SUM(AF12:AF28)</f>
        <v>25</v>
      </c>
      <c r="AG30" s="77" t="s">
        <v>128</v>
      </c>
      <c r="AH30" s="38">
        <f>SUM(AH12:AH28)</f>
        <v>12</v>
      </c>
      <c r="AI30" s="38">
        <f>SUM(AI12:AI28)</f>
        <v>168</v>
      </c>
      <c r="AJ30" s="38">
        <f>SUM(AJ12:AJ28)</f>
        <v>13</v>
      </c>
      <c r="AK30" s="38">
        <f>SUM(AK12:AK28)</f>
        <v>182</v>
      </c>
      <c r="AL30" s="38">
        <f>SUM(AL12:AL28)</f>
        <v>26</v>
      </c>
      <c r="AM30" s="77" t="s">
        <v>128</v>
      </c>
      <c r="AN30" s="38">
        <f>SUM(AN12:AN28)</f>
        <v>13</v>
      </c>
      <c r="AO30" s="38">
        <f>SUM(AO12:AO28)</f>
        <v>182</v>
      </c>
      <c r="AP30" s="38">
        <f>SUM(AP12:AP28)</f>
        <v>15</v>
      </c>
      <c r="AQ30" s="38">
        <f>SUM(AQ12:AQ28)</f>
        <v>210</v>
      </c>
      <c r="AR30" s="38">
        <f>SUM(AR12:AR28)</f>
        <v>26</v>
      </c>
      <c r="AS30" s="77" t="s">
        <v>128</v>
      </c>
      <c r="AT30" s="38">
        <f>SUM(AT12:AT28)</f>
        <v>0</v>
      </c>
      <c r="AU30" s="38">
        <f>SUM(AU12:AU28)</f>
        <v>0</v>
      </c>
      <c r="AV30" s="38">
        <f>SUM(AV28:AV29)</f>
        <v>40</v>
      </c>
      <c r="AW30" s="38">
        <f>SUM(AW28:AW29)</f>
        <v>560</v>
      </c>
      <c r="AX30" s="38">
        <f>SUM(AX28:AX29)</f>
        <v>17</v>
      </c>
      <c r="AY30" s="77" t="s">
        <v>128</v>
      </c>
      <c r="AZ30" s="38">
        <f>SUM(AZ12:AZ28)</f>
        <v>39</v>
      </c>
      <c r="BA30" s="38">
        <f>SUM(BA12:BA28)</f>
        <v>546</v>
      </c>
      <c r="BB30" s="38">
        <f>SUM(BB12:BB28)</f>
        <v>39</v>
      </c>
      <c r="BC30" s="38">
        <f>SUM(BC12:BC28)</f>
        <v>546</v>
      </c>
      <c r="BD30" s="38">
        <f>SUM(BD12:BD29)</f>
        <v>94</v>
      </c>
      <c r="BE30" s="117">
        <f>SUM(BE12:BE28)</f>
        <v>78</v>
      </c>
    </row>
    <row r="31" spans="1:59" s="32" customFormat="1" ht="15.75" customHeight="1" thickBot="1" x14ac:dyDescent="0.4">
      <c r="A31" s="70"/>
      <c r="B31" s="71"/>
      <c r="C31" s="30" t="s">
        <v>280</v>
      </c>
      <c r="D31" s="31">
        <f>D10+D30</f>
        <v>0</v>
      </c>
      <c r="E31" s="31">
        <f>E10+E30</f>
        <v>0</v>
      </c>
      <c r="F31" s="31">
        <f>F10+F30</f>
        <v>30</v>
      </c>
      <c r="G31" s="31">
        <f>G10+G30</f>
        <v>600</v>
      </c>
      <c r="H31" s="31">
        <f>H10+H30</f>
        <v>27</v>
      </c>
      <c r="I31" s="78" t="s">
        <v>128</v>
      </c>
      <c r="J31" s="31">
        <f>J10+J30</f>
        <v>16</v>
      </c>
      <c r="K31" s="31">
        <f>K10+K30</f>
        <v>224</v>
      </c>
      <c r="L31" s="31">
        <f>L10+L30</f>
        <v>17</v>
      </c>
      <c r="M31" s="31">
        <f>M10+M30</f>
        <v>238</v>
      </c>
      <c r="N31" s="31">
        <f>N10+N30</f>
        <v>27</v>
      </c>
      <c r="O31" s="78" t="s">
        <v>128</v>
      </c>
      <c r="P31" s="31">
        <f>P10+P30</f>
        <v>9</v>
      </c>
      <c r="Q31" s="31">
        <f>Q10+Q30</f>
        <v>126</v>
      </c>
      <c r="R31" s="31">
        <f>R10+R30</f>
        <v>22</v>
      </c>
      <c r="S31" s="31">
        <f>S10+S30</f>
        <v>318</v>
      </c>
      <c r="T31" s="31">
        <f>T10+T30</f>
        <v>31</v>
      </c>
      <c r="U31" s="78" t="s">
        <v>128</v>
      </c>
      <c r="V31" s="31">
        <f>V10+V30</f>
        <v>16</v>
      </c>
      <c r="W31" s="31">
        <f>W10+W30</f>
        <v>224</v>
      </c>
      <c r="X31" s="31">
        <f>X10+X30</f>
        <v>12</v>
      </c>
      <c r="Y31" s="31">
        <f>Y10+Y30</f>
        <v>182</v>
      </c>
      <c r="Z31" s="31">
        <f>Z10+Z30</f>
        <v>32</v>
      </c>
      <c r="AA31" s="78" t="s">
        <v>128</v>
      </c>
      <c r="AB31" s="31">
        <f>AB10+AB30</f>
        <v>16</v>
      </c>
      <c r="AC31" s="31">
        <f>AC10+AC30</f>
        <v>224</v>
      </c>
      <c r="AD31" s="31">
        <f>AD10+AD30</f>
        <v>16</v>
      </c>
      <c r="AE31" s="31">
        <f>AE10+AE30</f>
        <v>224</v>
      </c>
      <c r="AF31" s="31">
        <f>AF10+AF30</f>
        <v>32</v>
      </c>
      <c r="AG31" s="78" t="s">
        <v>128</v>
      </c>
      <c r="AH31" s="31">
        <f>AH10+AH30</f>
        <v>15</v>
      </c>
      <c r="AI31" s="31">
        <f>AI10+AI30</f>
        <v>210</v>
      </c>
      <c r="AJ31" s="31">
        <f>AJ10+AJ30</f>
        <v>16</v>
      </c>
      <c r="AK31" s="31">
        <f>AK10+AK30</f>
        <v>224</v>
      </c>
      <c r="AL31" s="31">
        <f>AL10+AL30</f>
        <v>33</v>
      </c>
      <c r="AM31" s="78" t="s">
        <v>128</v>
      </c>
      <c r="AN31" s="31">
        <f>AN10+AN30</f>
        <v>15</v>
      </c>
      <c r="AO31" s="31">
        <f>AO10+AO30</f>
        <v>210</v>
      </c>
      <c r="AP31" s="31">
        <f>AP10+AP30</f>
        <v>17</v>
      </c>
      <c r="AQ31" s="31">
        <f>AQ10+AQ30</f>
        <v>238</v>
      </c>
      <c r="AR31" s="31">
        <f>AR10+AR30</f>
        <v>31</v>
      </c>
      <c r="AS31" s="78" t="s">
        <v>128</v>
      </c>
      <c r="AT31" s="31">
        <f>AT10+AT30</f>
        <v>0</v>
      </c>
      <c r="AU31" s="31">
        <f>AU10+AU30</f>
        <v>0</v>
      </c>
      <c r="AV31" s="31">
        <f>AV10+AV30</f>
        <v>42</v>
      </c>
      <c r="AW31" s="31">
        <f>AW10+AW30</f>
        <v>588</v>
      </c>
      <c r="AX31" s="31">
        <f>AX10+AX30</f>
        <v>27</v>
      </c>
      <c r="AY31" s="78" t="s">
        <v>128</v>
      </c>
      <c r="AZ31" s="39">
        <f t="shared" ref="AZ31:BE31" si="22">AZ10+AZ30</f>
        <v>79</v>
      </c>
      <c r="BA31" s="39">
        <f t="shared" si="22"/>
        <v>1218</v>
      </c>
      <c r="BB31" s="39">
        <f t="shared" si="22"/>
        <v>132</v>
      </c>
      <c r="BC31" s="39">
        <f t="shared" si="22"/>
        <v>2052</v>
      </c>
      <c r="BD31" s="39">
        <f t="shared" si="22"/>
        <v>240</v>
      </c>
      <c r="BE31" s="118">
        <f t="shared" si="22"/>
        <v>219</v>
      </c>
    </row>
    <row r="32" spans="1:59" ht="18.75" customHeight="1" x14ac:dyDescent="0.35">
      <c r="A32" s="40"/>
      <c r="B32" s="41"/>
      <c r="C32" s="42" t="s">
        <v>129</v>
      </c>
      <c r="D32" s="716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717"/>
      <c r="P32" s="717"/>
      <c r="Q32" s="717"/>
      <c r="R32" s="717"/>
      <c r="S32" s="717"/>
      <c r="T32" s="717"/>
      <c r="U32" s="717"/>
      <c r="V32" s="717"/>
      <c r="W32" s="717"/>
      <c r="X32" s="717"/>
      <c r="Y32" s="717"/>
      <c r="Z32" s="717"/>
      <c r="AA32" s="717"/>
      <c r="AB32" s="716"/>
      <c r="AC32" s="717"/>
      <c r="AD32" s="717"/>
      <c r="AE32" s="717"/>
      <c r="AF32" s="717"/>
      <c r="AG32" s="717"/>
      <c r="AH32" s="717"/>
      <c r="AI32" s="717"/>
      <c r="AJ32" s="717"/>
      <c r="AK32" s="717"/>
      <c r="AL32" s="717"/>
      <c r="AM32" s="717"/>
      <c r="AN32" s="717"/>
      <c r="AO32" s="717"/>
      <c r="AP32" s="717"/>
      <c r="AQ32" s="717"/>
      <c r="AR32" s="717"/>
      <c r="AS32" s="717"/>
      <c r="AT32" s="717"/>
      <c r="AU32" s="717"/>
      <c r="AV32" s="717"/>
      <c r="AW32" s="717"/>
      <c r="AX32" s="717"/>
      <c r="AY32" s="717"/>
      <c r="AZ32" s="718"/>
      <c r="BA32" s="719"/>
      <c r="BB32" s="719"/>
      <c r="BC32" s="719"/>
      <c r="BD32" s="719"/>
      <c r="BE32" s="739"/>
      <c r="BF32" s="499"/>
      <c r="BG32" s="500"/>
    </row>
    <row r="33" spans="1:59" s="2" customFormat="1" ht="15.75" customHeight="1" x14ac:dyDescent="0.35">
      <c r="A33" s="121" t="s">
        <v>321</v>
      </c>
      <c r="B33" s="501" t="s">
        <v>29</v>
      </c>
      <c r="C33" s="502" t="s">
        <v>322</v>
      </c>
      <c r="D33" s="472"/>
      <c r="E33" s="473" t="str">
        <f>IF(D33*14=0,"",D33*14)</f>
        <v/>
      </c>
      <c r="F33" s="472"/>
      <c r="G33" s="473" t="str">
        <f>IF(F33*14=0,"",F33*14)</f>
        <v/>
      </c>
      <c r="H33" s="472"/>
      <c r="I33" s="474"/>
      <c r="J33" s="475"/>
      <c r="K33" s="473" t="str">
        <f>IF(J33*14=0,"",J33*14)</f>
        <v/>
      </c>
      <c r="L33" s="472"/>
      <c r="M33" s="473" t="str">
        <f>IF(L33*14=0,"",L33*14)</f>
        <v/>
      </c>
      <c r="N33" s="472"/>
      <c r="O33" s="476"/>
      <c r="P33" s="472"/>
      <c r="Q33" s="473" t="str">
        <f>IF(P33*14=0,"",P33*14)</f>
        <v/>
      </c>
      <c r="R33" s="472"/>
      <c r="S33" s="473" t="str">
        <f>IF(R33*14=0,"",R33*14)</f>
        <v/>
      </c>
      <c r="T33" s="472"/>
      <c r="U33" s="474"/>
      <c r="V33" s="475"/>
      <c r="W33" s="473" t="str">
        <f>IF(V33*14=0,"",V33*14)</f>
        <v/>
      </c>
      <c r="X33" s="472"/>
      <c r="Y33" s="473" t="str">
        <f>IF(X33*14=0,"",X33*14)</f>
        <v/>
      </c>
      <c r="Z33" s="472"/>
      <c r="AA33" s="476"/>
      <c r="AB33" s="472"/>
      <c r="AC33" s="473" t="str">
        <f>IF(AB33*14=0,"",AB33*14)</f>
        <v/>
      </c>
      <c r="AD33" s="472"/>
      <c r="AE33" s="473" t="str">
        <f>IF(AD33*14=0,"",AD33*14)</f>
        <v/>
      </c>
      <c r="AF33" s="472"/>
      <c r="AG33" s="474"/>
      <c r="AH33" s="475"/>
      <c r="AI33" s="473" t="str">
        <f>IF(AH33*14=0,"",AH33*14)</f>
        <v/>
      </c>
      <c r="AJ33" s="472"/>
      <c r="AK33" s="473" t="str">
        <f>IF(AJ33*14=0,"",AJ33*14)</f>
        <v/>
      </c>
      <c r="AL33" s="472"/>
      <c r="AM33" s="476"/>
      <c r="AN33" s="475"/>
      <c r="AO33" s="473" t="str">
        <f>IF(AN33*14=0,"",AN33*14)</f>
        <v/>
      </c>
      <c r="AP33" s="478"/>
      <c r="AQ33" s="473" t="str">
        <f>IF(AP33*14=0,"",AP33*14)</f>
        <v/>
      </c>
      <c r="AR33" s="478"/>
      <c r="AS33" s="479"/>
      <c r="AT33" s="472"/>
      <c r="AU33" s="473" t="str">
        <f>IF(AT33*14=0,"",AT33*14)</f>
        <v/>
      </c>
      <c r="AV33" s="472"/>
      <c r="AW33" s="473" t="str">
        <f>IF(AV33*14=0,"",AV33*14)</f>
        <v/>
      </c>
      <c r="AX33" s="472"/>
      <c r="AY33" s="472"/>
      <c r="AZ33" s="480" t="str">
        <f>IF(D33+J33+P33+V33+AB33+AH33+AN33+AT33=0,"",D33+J33+P33+V33+AB33+AH33+AN33+AT33)</f>
        <v/>
      </c>
      <c r="BA33" s="503" t="str">
        <f>IF((P33+V33+AB33+AH33+AN33+AT33)*14=0,"",(P33+V33+AB33+AH33+AN33+AT33)*14)</f>
        <v/>
      </c>
      <c r="BB33" s="481" t="str">
        <f>IF(F33+L33+R33+X33+AD33+AJ33+AP33+AV33=0,"",F33+L33+R33+X33+AD33+AJ33+AP33+AV33)</f>
        <v/>
      </c>
      <c r="BC33" s="473" t="str">
        <f>IF((L33+F33+R33+X33+AD33+AJ33+AP33+AV33)*14=0,"",(L33+F33+R33+X33+AD33+AJ33+AP33+AV33)*14)</f>
        <v/>
      </c>
      <c r="BD33" s="504" t="s">
        <v>128</v>
      </c>
      <c r="BE33" s="482" t="str">
        <f>IF(D33+F33+L33+J33+P33+R33+V33+X33+AB33+AD33+AH33+AJ33+AN33+AP33+AT33+AV33=0,"",D33+F33+L33+J33+P33+R33+V33+X33+AB33+AD33+AH33+AJ33+AN33+AP33+AT33+AV33)</f>
        <v/>
      </c>
      <c r="BF33" s="483" t="s">
        <v>87</v>
      </c>
      <c r="BG33" s="484" t="s">
        <v>141</v>
      </c>
    </row>
    <row r="34" spans="1:59" s="2" customFormat="1" ht="15.75" customHeight="1" x14ac:dyDescent="0.35">
      <c r="A34" s="121" t="s">
        <v>323</v>
      </c>
      <c r="B34" s="501" t="s">
        <v>29</v>
      </c>
      <c r="C34" s="502" t="s">
        <v>324</v>
      </c>
      <c r="D34" s="472"/>
      <c r="E34" s="473" t="str">
        <f>IF(D34*14=0,"",D34*14)</f>
        <v/>
      </c>
      <c r="F34" s="472"/>
      <c r="G34" s="473" t="str">
        <f>IF(F34*14=0,"",F34*14)</f>
        <v/>
      </c>
      <c r="H34" s="472"/>
      <c r="I34" s="474"/>
      <c r="J34" s="475"/>
      <c r="K34" s="473" t="str">
        <f>IF(J34*14=0,"",J34*14)</f>
        <v/>
      </c>
      <c r="L34" s="472"/>
      <c r="M34" s="473" t="str">
        <f>IF(L34*14=0,"",L34*14)</f>
        <v/>
      </c>
      <c r="N34" s="472"/>
      <c r="O34" s="476"/>
      <c r="P34" s="472"/>
      <c r="Q34" s="473" t="str">
        <f>IF(P34*14=0,"",P34*14)</f>
        <v/>
      </c>
      <c r="R34" s="472"/>
      <c r="S34" s="473" t="str">
        <f>IF(R34*14=0,"",R34*14)</f>
        <v/>
      </c>
      <c r="T34" s="472"/>
      <c r="U34" s="474"/>
      <c r="V34" s="475"/>
      <c r="W34" s="473" t="str">
        <f>IF(V34*14=0,"",V34*14)</f>
        <v/>
      </c>
      <c r="X34" s="472"/>
      <c r="Y34" s="473" t="str">
        <f>IF(X34*14=0,"",X34*14)</f>
        <v/>
      </c>
      <c r="Z34" s="472"/>
      <c r="AA34" s="476"/>
      <c r="AB34" s="472"/>
      <c r="AC34" s="473" t="str">
        <f>IF(AB34*14=0,"",AB34*14)</f>
        <v/>
      </c>
      <c r="AD34" s="472"/>
      <c r="AE34" s="473" t="str">
        <f>IF(AD34*14=0,"",AD34*14)</f>
        <v/>
      </c>
      <c r="AF34" s="472"/>
      <c r="AG34" s="474"/>
      <c r="AH34" s="475"/>
      <c r="AI34" s="473" t="str">
        <f>IF(AH34*14=0,"",AH34*14)</f>
        <v/>
      </c>
      <c r="AJ34" s="472"/>
      <c r="AK34" s="473" t="str">
        <f>IF(AJ34*14=0,"",AJ34*14)</f>
        <v/>
      </c>
      <c r="AL34" s="472"/>
      <c r="AM34" s="476"/>
      <c r="AN34" s="475"/>
      <c r="AO34" s="473" t="str">
        <f>IF(AN34*14=0,"",AN34*14)</f>
        <v/>
      </c>
      <c r="AP34" s="478"/>
      <c r="AQ34" s="473" t="str">
        <f>IF(AP34*14=0,"",AP34*14)</f>
        <v/>
      </c>
      <c r="AR34" s="478"/>
      <c r="AS34" s="479"/>
      <c r="AT34" s="472"/>
      <c r="AU34" s="473" t="str">
        <f>IF(AT34*14=0,"",AT34*14)</f>
        <v/>
      </c>
      <c r="AV34" s="472"/>
      <c r="AW34" s="473" t="str">
        <f>IF(AV34*14=0,"",AV34*14)</f>
        <v/>
      </c>
      <c r="AX34" s="472"/>
      <c r="AY34" s="472"/>
      <c r="AZ34" s="480" t="str">
        <f>IF(D34+J34+P34+V34+AB34+AH34+AN34+AT34=0,"",D34+J34+P34+V34+AB34+AH34+AN34+AT34)</f>
        <v/>
      </c>
      <c r="BA34" s="503" t="str">
        <f>IF((P34+V34+AB34+AH34+AN34+AT34)*14=0,"",(P34+V34+AB34+AH34+AN34+AT34)*14)</f>
        <v/>
      </c>
      <c r="BB34" s="481" t="str">
        <f>IF(F34+L34+R34+X34+AD34+AJ34+AP34+AV34=0,"",F34+L34+R34+X34+AD34+AJ34+AP34+AV34)</f>
        <v/>
      </c>
      <c r="BC34" s="473" t="str">
        <f>IF((L34+F34+R34+X34+AD34+AJ34+AP34+AV34)*14=0,"",(L34+F34+R34+X34+AD34+AJ34+AP34+AV34)*14)</f>
        <v/>
      </c>
      <c r="BD34" s="504" t="s">
        <v>128</v>
      </c>
      <c r="BE34" s="482" t="str">
        <f>IF(D34+F34+L34+J34+P34+R34+V34+X34+AB34+AD34+AH34+AJ34+AN34+AP34+AT34+AV34=0,"",D34+F34+L34+J34+P34+R34+V34+X34+AB34+AD34+AH34+AJ34+AN34+AP34+AT34+AV34)</f>
        <v/>
      </c>
      <c r="BF34" s="483" t="s">
        <v>87</v>
      </c>
      <c r="BG34" s="484" t="s">
        <v>141</v>
      </c>
    </row>
    <row r="35" spans="1:59" s="2" customFormat="1" ht="15.75" customHeight="1" x14ac:dyDescent="0.35">
      <c r="A35" s="160"/>
      <c r="B35" s="501"/>
      <c r="C35" s="330"/>
      <c r="D35" s="472"/>
      <c r="E35" s="473"/>
      <c r="F35" s="472"/>
      <c r="G35" s="473"/>
      <c r="H35" s="472"/>
      <c r="I35" s="474"/>
      <c r="J35" s="475"/>
      <c r="K35" s="473"/>
      <c r="L35" s="472"/>
      <c r="M35" s="473"/>
      <c r="N35" s="472"/>
      <c r="O35" s="476"/>
      <c r="P35" s="472"/>
      <c r="Q35" s="473"/>
      <c r="R35" s="472"/>
      <c r="S35" s="473"/>
      <c r="T35" s="472"/>
      <c r="U35" s="474"/>
      <c r="V35" s="475"/>
      <c r="W35" s="473"/>
      <c r="X35" s="472"/>
      <c r="Y35" s="473"/>
      <c r="Z35" s="472"/>
      <c r="AA35" s="476"/>
      <c r="AB35" s="472"/>
      <c r="AC35" s="473"/>
      <c r="AD35" s="472"/>
      <c r="AE35" s="473"/>
      <c r="AF35" s="472"/>
      <c r="AG35" s="474"/>
      <c r="AH35" s="475"/>
      <c r="AI35" s="473"/>
      <c r="AJ35" s="472"/>
      <c r="AK35" s="473"/>
      <c r="AL35" s="472"/>
      <c r="AM35" s="476"/>
      <c r="AN35" s="475"/>
      <c r="AO35" s="473"/>
      <c r="AP35" s="478"/>
      <c r="AQ35" s="473"/>
      <c r="AR35" s="478"/>
      <c r="AS35" s="479"/>
      <c r="AT35" s="472"/>
      <c r="AU35" s="473"/>
      <c r="AV35" s="472"/>
      <c r="AW35" s="473"/>
      <c r="AX35" s="472"/>
      <c r="AY35" s="472"/>
      <c r="AZ35" s="480"/>
      <c r="BA35" s="503"/>
      <c r="BB35" s="481"/>
      <c r="BC35" s="503"/>
      <c r="BD35" s="504"/>
      <c r="BE35" s="482"/>
      <c r="BF35" s="483"/>
      <c r="BG35" s="484"/>
    </row>
    <row r="36" spans="1:59" s="2" customFormat="1" ht="15.75" customHeight="1" thickBot="1" x14ac:dyDescent="0.4">
      <c r="A36" s="161"/>
      <c r="B36" s="505"/>
      <c r="C36" s="506"/>
      <c r="D36" s="472"/>
      <c r="E36" s="473" t="str">
        <f>IF(D36*14=0,"",D36*14)</f>
        <v/>
      </c>
      <c r="F36" s="472"/>
      <c r="G36" s="473" t="str">
        <f>IF(F36*14=0,"",F36*14)</f>
        <v/>
      </c>
      <c r="H36" s="472"/>
      <c r="I36" s="474"/>
      <c r="J36" s="475"/>
      <c r="K36" s="473" t="str">
        <f>IF(J36*14=0,"",J36*14)</f>
        <v/>
      </c>
      <c r="L36" s="472"/>
      <c r="M36" s="473" t="str">
        <f>IF(L36*14=0,"",L36*14)</f>
        <v/>
      </c>
      <c r="N36" s="472"/>
      <c r="O36" s="476"/>
      <c r="P36" s="472"/>
      <c r="Q36" s="473" t="str">
        <f>IF(P36*14=0,"",P36*14)</f>
        <v/>
      </c>
      <c r="R36" s="472"/>
      <c r="S36" s="473" t="str">
        <f>IF(R36*14=0,"",R36*14)</f>
        <v/>
      </c>
      <c r="T36" s="472"/>
      <c r="U36" s="474"/>
      <c r="V36" s="475"/>
      <c r="W36" s="473" t="str">
        <f>IF(V36*14=0,"",V36*14)</f>
        <v/>
      </c>
      <c r="X36" s="472"/>
      <c r="Y36" s="473" t="str">
        <f>IF(X36*14=0,"",X36*14)</f>
        <v/>
      </c>
      <c r="Z36" s="472"/>
      <c r="AA36" s="476"/>
      <c r="AB36" s="472"/>
      <c r="AC36" s="473" t="str">
        <f>IF(AB36*14=0,"",AB36*14)</f>
        <v/>
      </c>
      <c r="AD36" s="472"/>
      <c r="AE36" s="473" t="str">
        <f>IF(AD36*14=0,"",AD36*14)</f>
        <v/>
      </c>
      <c r="AF36" s="472"/>
      <c r="AG36" s="474"/>
      <c r="AH36" s="475"/>
      <c r="AI36" s="473" t="str">
        <f>IF(AH36*14=0,"",AH36*14)</f>
        <v/>
      </c>
      <c r="AJ36" s="472"/>
      <c r="AK36" s="473" t="str">
        <f>IF(AJ36*14=0,"",AJ36*14)</f>
        <v/>
      </c>
      <c r="AL36" s="472"/>
      <c r="AM36" s="476"/>
      <c r="AN36" s="475"/>
      <c r="AO36" s="473" t="str">
        <f>IF(AN36*14=0,"",AN36*14)</f>
        <v/>
      </c>
      <c r="AP36" s="478"/>
      <c r="AQ36" s="473" t="str">
        <f>IF(AP36*14=0,"",AP36*14)</f>
        <v/>
      </c>
      <c r="AR36" s="478"/>
      <c r="AS36" s="479"/>
      <c r="AT36" s="472"/>
      <c r="AU36" s="473" t="str">
        <f>IF(AT36*14=0,"",AT36*14)</f>
        <v/>
      </c>
      <c r="AV36" s="472"/>
      <c r="AW36" s="473" t="str">
        <f>IF(AV36*14=0,"",AV36*14)</f>
        <v/>
      </c>
      <c r="AX36" s="472"/>
      <c r="AY36" s="472"/>
      <c r="AZ36" s="480" t="str">
        <f>IF(D36+J36+P36+V36+AB36+AH36+AN36+AT36=0,"",D36+J36+P36+V36+AB36+AH36+AN36+AT36)</f>
        <v/>
      </c>
      <c r="BA36" s="503" t="str">
        <f>IF((P36+V36+AB36+AH36+AN36+AT36)*14=0,"",(P36+V36+AB36+AH36+AN36+AT36)*14)</f>
        <v/>
      </c>
      <c r="BB36" s="481" t="str">
        <f>IF(F36+L36+R36+X36+AD36+AJ36+AP36+AV36=0,"",F36+L36+R36+X36+AD36+AJ36+AP36+AV36)</f>
        <v/>
      </c>
      <c r="BC36" s="503" t="str">
        <f>IF((L36+F36+R36+X36+AD36+AJ36+AP36+AV36)*14=0,"",(L36+F36+R36+X36+AD36+AJ36+AP36+AV36)*14)</f>
        <v/>
      </c>
      <c r="BD36" s="504" t="s">
        <v>128</v>
      </c>
      <c r="BE36" s="482" t="str">
        <f>IF(D36+F36+L36+J36+P36+R36+V36+X36+AB36+AD36+AH36+AJ36+AN36+AP36+AT36+AV36=0,"",D36+F36+L36+J36+P36+R36+V36+X36+AB36+AD36+AH36+AJ36+AN36+AP36+AT36+AV36)</f>
        <v/>
      </c>
      <c r="BF36" s="483"/>
      <c r="BG36" s="484"/>
    </row>
    <row r="37" spans="1:59" ht="15.75" customHeight="1" thickBot="1" x14ac:dyDescent="0.4">
      <c r="A37" s="43"/>
      <c r="B37" s="44"/>
      <c r="C37" s="45" t="s">
        <v>136</v>
      </c>
      <c r="D37" s="46">
        <f>SUM(D33:D36)</f>
        <v>0</v>
      </c>
      <c r="E37" s="47" t="str">
        <f>IF(D37*14=0,"",D37*14)</f>
        <v/>
      </c>
      <c r="F37" s="48">
        <f>SUM(F33:F36)</f>
        <v>0</v>
      </c>
      <c r="G37" s="47" t="str">
        <f>IF(F37*14=0,"",F37*14)</f>
        <v/>
      </c>
      <c r="H37" s="49" t="s">
        <v>128</v>
      </c>
      <c r="I37" s="50" t="s">
        <v>128</v>
      </c>
      <c r="J37" s="51">
        <f>SUM(J33:J36)</f>
        <v>0</v>
      </c>
      <c r="K37" s="47" t="str">
        <f>IF(J37*14=0,"",J37*14)</f>
        <v/>
      </c>
      <c r="L37" s="48">
        <f>SUM(L33:L36)</f>
        <v>0</v>
      </c>
      <c r="M37" s="47" t="str">
        <f>IF(L37*14=0,"",L37*14)</f>
        <v/>
      </c>
      <c r="N37" s="49" t="s">
        <v>128</v>
      </c>
      <c r="O37" s="50" t="s">
        <v>128</v>
      </c>
      <c r="P37" s="46">
        <f>SUM(P33:P36)</f>
        <v>0</v>
      </c>
      <c r="Q37" s="47" t="str">
        <f>IF(P37*14=0,"",P37*14)</f>
        <v/>
      </c>
      <c r="R37" s="48">
        <f>SUM(R33:R36)</f>
        <v>0</v>
      </c>
      <c r="S37" s="47" t="str">
        <f>IF(R37*14=0,"",R37*14)</f>
        <v/>
      </c>
      <c r="T37" s="52" t="s">
        <v>128</v>
      </c>
      <c r="U37" s="50" t="s">
        <v>128</v>
      </c>
      <c r="V37" s="51">
        <f>SUM(V33:V36)</f>
        <v>0</v>
      </c>
      <c r="W37" s="47" t="str">
        <f>IF(V37*14=0,"",V37*14)</f>
        <v/>
      </c>
      <c r="X37" s="48">
        <f>SUM(X33:X36)</f>
        <v>0</v>
      </c>
      <c r="Y37" s="47" t="str">
        <f>IF(X37*14=0,"",X37*14)</f>
        <v/>
      </c>
      <c r="Z37" s="49" t="s">
        <v>128</v>
      </c>
      <c r="AA37" s="50" t="s">
        <v>128</v>
      </c>
      <c r="AB37" s="46">
        <f>SUM(AB33:AB36)</f>
        <v>0</v>
      </c>
      <c r="AC37" s="47" t="str">
        <f>IF(AB37*14=0,"",AB37*14)</f>
        <v/>
      </c>
      <c r="AD37" s="48">
        <f>SUM(AD33:AD36)</f>
        <v>0</v>
      </c>
      <c r="AE37" s="47" t="str">
        <f>IF(AD37*14=0,"",AD37*14)</f>
        <v/>
      </c>
      <c r="AF37" s="49" t="s">
        <v>128</v>
      </c>
      <c r="AG37" s="50" t="s">
        <v>128</v>
      </c>
      <c r="AH37" s="51">
        <f>SUM(AH33:AH36)</f>
        <v>0</v>
      </c>
      <c r="AI37" s="47" t="str">
        <f>IF(AH37*14=0,"",AH37*14)</f>
        <v/>
      </c>
      <c r="AJ37" s="48">
        <f>SUM(AJ33:AJ36)</f>
        <v>0</v>
      </c>
      <c r="AK37" s="47" t="str">
        <f>IF(AJ37*14=0,"",AJ37*14)</f>
        <v/>
      </c>
      <c r="AL37" s="49" t="s">
        <v>128</v>
      </c>
      <c r="AM37" s="50" t="s">
        <v>128</v>
      </c>
      <c r="AN37" s="46">
        <f>SUM(AN33:AN36)</f>
        <v>0</v>
      </c>
      <c r="AO37" s="47" t="str">
        <f>IF(AN37*14=0,"",AN37*14)</f>
        <v/>
      </c>
      <c r="AP37" s="48">
        <f>SUM(AP33:AP36)</f>
        <v>0</v>
      </c>
      <c r="AQ37" s="47" t="str">
        <f>IF(AP37*14=0,"",AP37*14)</f>
        <v/>
      </c>
      <c r="AR37" s="52" t="s">
        <v>128</v>
      </c>
      <c r="AS37" s="50" t="s">
        <v>128</v>
      </c>
      <c r="AT37" s="51">
        <f>SUM(AT33:AT36)</f>
        <v>0</v>
      </c>
      <c r="AU37" s="47" t="str">
        <f>IF(AT37*14=0,"",AT37*14)</f>
        <v/>
      </c>
      <c r="AV37" s="48">
        <f>SUM(AV33:AV36)</f>
        <v>0</v>
      </c>
      <c r="AW37" s="47"/>
      <c r="AX37" s="49" t="s">
        <v>128</v>
      </c>
      <c r="AY37" s="50" t="s">
        <v>128</v>
      </c>
      <c r="AZ37" s="53" t="str">
        <f>IF(D37+J37+P37+V37=0,"",D37+J37+P37+V37)</f>
        <v/>
      </c>
      <c r="BA37" s="104" t="str">
        <f>IF((P37+V37+AB37+AH37+AN37+AT37)*14=0,"",(P37+V37+AB37+AH37+AN37+AT37)*14)</f>
        <v/>
      </c>
      <c r="BB37" s="431" t="str">
        <f>IF(F37+L37+R37+X37=0,"",F37+L37+R37+X37)</f>
        <v/>
      </c>
      <c r="BC37" s="105">
        <v>160</v>
      </c>
      <c r="BD37" s="49" t="s">
        <v>128</v>
      </c>
      <c r="BE37" s="54" t="s">
        <v>285</v>
      </c>
    </row>
    <row r="38" spans="1:59" ht="15.75" customHeight="1" thickBot="1" x14ac:dyDescent="0.4">
      <c r="A38" s="96"/>
      <c r="B38" s="97"/>
      <c r="C38" s="57" t="s">
        <v>286</v>
      </c>
      <c r="D38" s="58">
        <f>D31+D37</f>
        <v>0</v>
      </c>
      <c r="E38" s="59" t="str">
        <f>IF(D38*14=0,"",D38*14)</f>
        <v/>
      </c>
      <c r="F38" s="60">
        <f>F31+F37</f>
        <v>30</v>
      </c>
      <c r="G38" s="59">
        <f>IF(F38*14=0,"",F38*14)</f>
        <v>420</v>
      </c>
      <c r="H38" s="61" t="s">
        <v>128</v>
      </c>
      <c r="I38" s="62" t="s">
        <v>128</v>
      </c>
      <c r="J38" s="63">
        <f>J31+J37</f>
        <v>16</v>
      </c>
      <c r="K38" s="59">
        <f>IF(J38*14=0,"",J38*14)</f>
        <v>224</v>
      </c>
      <c r="L38" s="60">
        <f>L31+L37</f>
        <v>17</v>
      </c>
      <c r="M38" s="59">
        <f>IF(L38*14=0,"",L38*14)</f>
        <v>238</v>
      </c>
      <c r="N38" s="61" t="s">
        <v>128</v>
      </c>
      <c r="O38" s="62" t="s">
        <v>128</v>
      </c>
      <c r="P38" s="58">
        <f>P31+P37</f>
        <v>9</v>
      </c>
      <c r="Q38" s="59">
        <f>IF(P38*14=0,"",P38*14)</f>
        <v>126</v>
      </c>
      <c r="R38" s="60">
        <f>R31+R37</f>
        <v>22</v>
      </c>
      <c r="S38" s="59">
        <f>IF(R38*14=0,"",R38*14)</f>
        <v>308</v>
      </c>
      <c r="T38" s="64" t="s">
        <v>128</v>
      </c>
      <c r="U38" s="62" t="s">
        <v>128</v>
      </c>
      <c r="V38" s="63">
        <f>V31+V37</f>
        <v>16</v>
      </c>
      <c r="W38" s="59">
        <f>IF(V38*14=0,"",V38*14)</f>
        <v>224</v>
      </c>
      <c r="X38" s="60">
        <f>X31+X37</f>
        <v>12</v>
      </c>
      <c r="Y38" s="59">
        <f>IF(X38*14=0,"",X38*14)</f>
        <v>168</v>
      </c>
      <c r="Z38" s="61" t="s">
        <v>128</v>
      </c>
      <c r="AA38" s="62" t="s">
        <v>128</v>
      </c>
      <c r="AB38" s="58">
        <f>AB31+AB37</f>
        <v>16</v>
      </c>
      <c r="AC38" s="59">
        <f>IF(AB38*14=0,"",AB38*14)</f>
        <v>224</v>
      </c>
      <c r="AD38" s="60">
        <f>AD31+AD37</f>
        <v>16</v>
      </c>
      <c r="AE38" s="59">
        <f>IF(AD38*14=0,"",AD38*14)</f>
        <v>224</v>
      </c>
      <c r="AF38" s="61" t="s">
        <v>128</v>
      </c>
      <c r="AG38" s="62" t="s">
        <v>128</v>
      </c>
      <c r="AH38" s="63">
        <f>AH31+AH37</f>
        <v>15</v>
      </c>
      <c r="AI38" s="59">
        <f>IF(AH38*14=0,"",AH38*14)</f>
        <v>210</v>
      </c>
      <c r="AJ38" s="60">
        <f>AJ31+AJ37</f>
        <v>16</v>
      </c>
      <c r="AK38" s="59">
        <f>SUM(AK31,AK37)</f>
        <v>224</v>
      </c>
      <c r="AL38" s="61" t="s">
        <v>128</v>
      </c>
      <c r="AM38" s="62" t="s">
        <v>128</v>
      </c>
      <c r="AN38" s="58">
        <f>AN31+AN37</f>
        <v>15</v>
      </c>
      <c r="AO38" s="59">
        <f>IF(AN38*14=0,"",AN38*14)</f>
        <v>210</v>
      </c>
      <c r="AP38" s="60">
        <f>AP31+AP37</f>
        <v>17</v>
      </c>
      <c r="AQ38" s="59">
        <f>SUM(AQ31,AQ37)</f>
        <v>238</v>
      </c>
      <c r="AR38" s="64" t="s">
        <v>128</v>
      </c>
      <c r="AS38" s="62" t="s">
        <v>128</v>
      </c>
      <c r="AT38" s="63">
        <f>AT31+AT37</f>
        <v>0</v>
      </c>
      <c r="AU38" s="59" t="str">
        <f>IF(AT38*14=0,"",AT38*14)</f>
        <v/>
      </c>
      <c r="AV38" s="60">
        <f>AV31+AV37</f>
        <v>42</v>
      </c>
      <c r="AW38" s="59">
        <f>SUM(AW31,AW37)</f>
        <v>588</v>
      </c>
      <c r="AX38" s="61" t="s">
        <v>128</v>
      </c>
      <c r="AY38" s="62" t="s">
        <v>128</v>
      </c>
      <c r="AZ38" s="65">
        <f>IF(D38+J38+P38+V38+AB38+AN38+AT38+AH38=0,"",D38+J38+P38+V38+AB38+AN38+AT38+AH38)</f>
        <v>87</v>
      </c>
      <c r="BA38" s="53" t="e">
        <f>IF(E38+K38+Q38+W38+AC38+AO38+AU38+AI38=0,"",E38+K38+Q38+W38+AC38+AO38+AU38+AI38)</f>
        <v>#VALUE!</v>
      </c>
      <c r="BB38" s="53">
        <f>IF(F38+L38+R38+X38+AD38+AP38+AV38+AJ38=0,"",F38+L38+R38+X38+AD38+AP38+AV38+AJ38)</f>
        <v>172</v>
      </c>
      <c r="BC38" s="81">
        <f>IF((L38+F38+R38+X38+AD38+AJ38+AP38+AV38)*14=0,"",(L38+F38+R38+X38+AD38+AJ38+AP38+AV38)*14)</f>
        <v>2408</v>
      </c>
      <c r="BD38" s="61" t="s">
        <v>128</v>
      </c>
      <c r="BE38" s="340" t="s">
        <v>285</v>
      </c>
    </row>
    <row r="39" spans="1:59" ht="15.75" customHeight="1" thickTop="1" x14ac:dyDescent="0.25">
      <c r="A39" s="735" t="s">
        <v>217</v>
      </c>
      <c r="B39" s="736"/>
      <c r="C39" s="713"/>
      <c r="D39" s="713"/>
      <c r="E39" s="713"/>
      <c r="F39" s="713"/>
      <c r="G39" s="713"/>
      <c r="H39" s="713"/>
      <c r="I39" s="713"/>
      <c r="J39" s="713"/>
      <c r="K39" s="713"/>
      <c r="L39" s="713"/>
      <c r="M39" s="713"/>
      <c r="N39" s="713"/>
      <c r="O39" s="713"/>
      <c r="P39" s="713"/>
      <c r="Q39" s="713"/>
      <c r="R39" s="713"/>
      <c r="S39" s="713"/>
      <c r="T39" s="713"/>
      <c r="U39" s="713"/>
      <c r="V39" s="713"/>
      <c r="W39" s="713"/>
      <c r="X39" s="713"/>
      <c r="Y39" s="713"/>
      <c r="Z39" s="713"/>
      <c r="AA39" s="713"/>
      <c r="AB39" s="434"/>
      <c r="AC39" s="434"/>
      <c r="AD39" s="434"/>
      <c r="AE39" s="434"/>
      <c r="AF39" s="434"/>
      <c r="AG39" s="434"/>
      <c r="AH39" s="434"/>
      <c r="AI39" s="434"/>
      <c r="AJ39" s="434"/>
      <c r="AK39" s="434"/>
      <c r="AL39" s="434"/>
      <c r="AM39" s="434"/>
      <c r="AN39" s="434"/>
      <c r="AO39" s="434"/>
      <c r="AP39" s="434"/>
      <c r="AQ39" s="434"/>
      <c r="AR39" s="434"/>
      <c r="AS39" s="434"/>
      <c r="AT39" s="434"/>
      <c r="AU39" s="434"/>
      <c r="AV39" s="434"/>
      <c r="AW39" s="434"/>
      <c r="AX39" s="434"/>
      <c r="AY39" s="434"/>
      <c r="AZ39" s="115"/>
      <c r="BA39" s="435"/>
      <c r="BB39" s="435"/>
      <c r="BC39" s="435"/>
      <c r="BD39" s="435"/>
      <c r="BE39" s="507"/>
    </row>
    <row r="40" spans="1:59" ht="15.75" customHeight="1" x14ac:dyDescent="0.35">
      <c r="A40" s="123"/>
      <c r="B40" s="508"/>
      <c r="C40" s="449" t="s">
        <v>218</v>
      </c>
      <c r="D40" s="509"/>
      <c r="E40" s="510"/>
      <c r="F40" s="510"/>
      <c r="G40" s="510"/>
      <c r="H40" s="481"/>
      <c r="I40" s="511" t="str">
        <f>IF(COUNTIF(I12:I38,"A")=0,"",COUNTIF(I12:I38,"A"))</f>
        <v/>
      </c>
      <c r="J40" s="509"/>
      <c r="K40" s="510"/>
      <c r="L40" s="510"/>
      <c r="M40" s="510"/>
      <c r="N40" s="481"/>
      <c r="O40" s="511" t="str">
        <f>IF(COUNTIF(O12:O38,"A")=0,"",COUNTIF(O12:O38,"A"))</f>
        <v/>
      </c>
      <c r="P40" s="509"/>
      <c r="Q40" s="510"/>
      <c r="R40" s="510"/>
      <c r="S40" s="510"/>
      <c r="T40" s="481"/>
      <c r="U40" s="511" t="str">
        <f>IF(COUNTIF(U12:U38,"A")=0,"",COUNTIF(U12:U38,"A"))</f>
        <v/>
      </c>
      <c r="V40" s="509"/>
      <c r="W40" s="510"/>
      <c r="X40" s="510"/>
      <c r="Y40" s="510"/>
      <c r="Z40" s="481"/>
      <c r="AA40" s="511" t="str">
        <f>IF(COUNTIF(AA12:AA38,"A")=0,"",COUNTIF(AA12:AA38,"A"))</f>
        <v/>
      </c>
      <c r="AB40" s="509"/>
      <c r="AC40" s="510"/>
      <c r="AD40" s="510"/>
      <c r="AE40" s="510"/>
      <c r="AF40" s="481"/>
      <c r="AG40" s="511" t="str">
        <f>IF(COUNTIF(AG12:AG38,"A")=0,"",COUNTIF(AG12:AG38,"A"))</f>
        <v/>
      </c>
      <c r="AH40" s="509"/>
      <c r="AI40" s="510"/>
      <c r="AJ40" s="510"/>
      <c r="AK40" s="510"/>
      <c r="AL40" s="481"/>
      <c r="AM40" s="511" t="str">
        <f>IF(COUNTIF(AM12:AM38,"A")=0,"",COUNTIF(AM12:AM38,"A"))</f>
        <v/>
      </c>
      <c r="AN40" s="509"/>
      <c r="AO40" s="510"/>
      <c r="AP40" s="510"/>
      <c r="AQ40" s="510"/>
      <c r="AR40" s="481"/>
      <c r="AS40" s="511" t="str">
        <f>IF(COUNTIF(AS12:AS38,"A")=0,"",COUNTIF(AS12:AS38,"A"))</f>
        <v/>
      </c>
      <c r="AT40" s="509"/>
      <c r="AU40" s="510"/>
      <c r="AV40" s="510"/>
      <c r="AW40" s="510"/>
      <c r="AX40" s="481"/>
      <c r="AY40" s="511" t="str">
        <f>IF(COUNTIF(AY12:AY38,"A")=0,"",COUNTIF(AY12:AY38,"A"))</f>
        <v/>
      </c>
      <c r="AZ40" s="512"/>
      <c r="BA40" s="510"/>
      <c r="BB40" s="510"/>
      <c r="BC40" s="510"/>
      <c r="BD40" s="481"/>
      <c r="BE40" s="513" t="str">
        <f t="shared" ref="BE40:BE52" si="23">IF(SUM(I40:AY40)=0,"",SUM(I40:AY40))</f>
        <v/>
      </c>
    </row>
    <row r="41" spans="1:59" ht="15.75" customHeight="1" x14ac:dyDescent="0.35">
      <c r="A41" s="123"/>
      <c r="B41" s="508"/>
      <c r="C41" s="449" t="s">
        <v>219</v>
      </c>
      <c r="D41" s="509"/>
      <c r="E41" s="510"/>
      <c r="F41" s="510"/>
      <c r="G41" s="510"/>
      <c r="H41" s="481"/>
      <c r="I41" s="511" t="str">
        <f>IF(COUNTIF(I12:I38,"B")=0,"",COUNTIF(I12:I38,"B"))</f>
        <v/>
      </c>
      <c r="J41" s="509"/>
      <c r="K41" s="510"/>
      <c r="L41" s="510"/>
      <c r="M41" s="510"/>
      <c r="N41" s="481"/>
      <c r="O41" s="511" t="str">
        <f>IF(COUNTIF(O12:O38,"B")=0,"",COUNTIF(O12:O38,"B"))</f>
        <v/>
      </c>
      <c r="P41" s="509"/>
      <c r="Q41" s="510"/>
      <c r="R41" s="510"/>
      <c r="S41" s="510"/>
      <c r="T41" s="481"/>
      <c r="U41" s="511" t="str">
        <f>IF(COUNTIF(U12:U38,"B")=0,"",COUNTIF(U12:U38,"B"))</f>
        <v/>
      </c>
      <c r="V41" s="509"/>
      <c r="W41" s="510"/>
      <c r="X41" s="510"/>
      <c r="Y41" s="510"/>
      <c r="Z41" s="481"/>
      <c r="AA41" s="511" t="str">
        <f>IF(COUNTIF(AA12:AA38,"B")=0,"",COUNTIF(AA12:AA38,"B"))</f>
        <v/>
      </c>
      <c r="AB41" s="509"/>
      <c r="AC41" s="510"/>
      <c r="AD41" s="510"/>
      <c r="AE41" s="510"/>
      <c r="AF41" s="481"/>
      <c r="AG41" s="511" t="str">
        <f>IF(COUNTIF(AG12:AG38,"B")=0,"",COUNTIF(AG12:AG38,"B"))</f>
        <v/>
      </c>
      <c r="AH41" s="509"/>
      <c r="AI41" s="510"/>
      <c r="AJ41" s="510"/>
      <c r="AK41" s="510"/>
      <c r="AL41" s="481"/>
      <c r="AM41" s="511" t="str">
        <f>IF(COUNTIF(AM12:AM38,"B")=0,"",COUNTIF(AM12:AM38,"B"))</f>
        <v/>
      </c>
      <c r="AN41" s="509"/>
      <c r="AO41" s="510"/>
      <c r="AP41" s="510"/>
      <c r="AQ41" s="510"/>
      <c r="AR41" s="481"/>
      <c r="AS41" s="511" t="str">
        <f>IF(COUNTIF(AS12:AS38,"B")=0,"",COUNTIF(AS12:AS38,"B"))</f>
        <v/>
      </c>
      <c r="AT41" s="509"/>
      <c r="AU41" s="510"/>
      <c r="AV41" s="510"/>
      <c r="AW41" s="510"/>
      <c r="AX41" s="481"/>
      <c r="AY41" s="511" t="str">
        <f>IF(COUNTIF(AY12:AY38,"B")=0,"",COUNTIF(AY12:AY38,"B"))</f>
        <v/>
      </c>
      <c r="AZ41" s="512"/>
      <c r="BA41" s="510"/>
      <c r="BB41" s="510"/>
      <c r="BC41" s="510"/>
      <c r="BD41" s="481"/>
      <c r="BE41" s="513" t="str">
        <f t="shared" si="23"/>
        <v/>
      </c>
    </row>
    <row r="42" spans="1:59" ht="15.75" customHeight="1" x14ac:dyDescent="0.35">
      <c r="A42" s="123"/>
      <c r="B42" s="508"/>
      <c r="C42" s="449" t="s">
        <v>220</v>
      </c>
      <c r="D42" s="509"/>
      <c r="E42" s="510"/>
      <c r="F42" s="510"/>
      <c r="G42" s="510"/>
      <c r="H42" s="481"/>
      <c r="I42" s="511" t="str">
        <f>IF(COUNTIF(I12:I38,"ÉÉ")=0,"",COUNTIF(I12:I38,"ÉÉ"))</f>
        <v/>
      </c>
      <c r="J42" s="509"/>
      <c r="K42" s="510"/>
      <c r="L42" s="510"/>
      <c r="M42" s="510"/>
      <c r="N42" s="481"/>
      <c r="O42" s="511" t="str">
        <f>IF(COUNTIF(O12:O38,"ÉÉ")=0,"",COUNTIF(O12:O38,"ÉÉ"))</f>
        <v/>
      </c>
      <c r="P42" s="509"/>
      <c r="Q42" s="510"/>
      <c r="R42" s="510"/>
      <c r="S42" s="510"/>
      <c r="T42" s="481"/>
      <c r="U42" s="511" t="str">
        <f>IF(COUNTIF(U12:U38,"ÉÉ")=0,"",COUNTIF(U12:U38,"ÉÉ"))</f>
        <v/>
      </c>
      <c r="V42" s="509"/>
      <c r="W42" s="510"/>
      <c r="X42" s="510"/>
      <c r="Y42" s="510"/>
      <c r="Z42" s="481"/>
      <c r="AA42" s="511" t="str">
        <f>IF(COUNTIF(AA12:AA38,"ÉÉ")=0,"",COUNTIF(AA12:AA38,"ÉÉ"))</f>
        <v/>
      </c>
      <c r="AB42" s="509"/>
      <c r="AC42" s="510"/>
      <c r="AD42" s="510"/>
      <c r="AE42" s="510"/>
      <c r="AF42" s="481"/>
      <c r="AG42" s="511">
        <f>IF(COUNTIF(AG12:AG38,"ÉÉ")=0,"",COUNTIF(AG12:AG38,"ÉÉ"))</f>
        <v>1</v>
      </c>
      <c r="AH42" s="509"/>
      <c r="AI42" s="510"/>
      <c r="AJ42" s="510"/>
      <c r="AK42" s="510"/>
      <c r="AL42" s="481"/>
      <c r="AM42" s="511" t="str">
        <f>IF(COUNTIF(AM12:AM38,"ÉÉ")=0,"",COUNTIF(AM12:AM38,"ÉÉ"))</f>
        <v/>
      </c>
      <c r="AN42" s="509"/>
      <c r="AO42" s="510"/>
      <c r="AP42" s="510"/>
      <c r="AQ42" s="510"/>
      <c r="AR42" s="481"/>
      <c r="AS42" s="511" t="str">
        <f>IF(COUNTIF(AS12:AS38,"ÉÉ")=0,"",COUNTIF(AS12:AS38,"ÉÉ"))</f>
        <v/>
      </c>
      <c r="AT42" s="509"/>
      <c r="AU42" s="510"/>
      <c r="AV42" s="510"/>
      <c r="AW42" s="510"/>
      <c r="AX42" s="481"/>
      <c r="AY42" s="511" t="str">
        <f>IF(COUNTIF(AY12:AY38,"ÉÉ")=0,"",COUNTIF(AY12:AY38,"ÉÉ"))</f>
        <v/>
      </c>
      <c r="AZ42" s="512"/>
      <c r="BA42" s="510"/>
      <c r="BB42" s="510"/>
      <c r="BC42" s="510"/>
      <c r="BD42" s="481"/>
      <c r="BE42" s="513">
        <f t="shared" si="23"/>
        <v>1</v>
      </c>
    </row>
    <row r="43" spans="1:59" ht="15.75" customHeight="1" x14ac:dyDescent="0.35">
      <c r="A43" s="123"/>
      <c r="B43" s="508"/>
      <c r="C43" s="449" t="s">
        <v>221</v>
      </c>
      <c r="D43" s="514"/>
      <c r="E43" s="515"/>
      <c r="F43" s="515"/>
      <c r="G43" s="515"/>
      <c r="H43" s="516"/>
      <c r="I43" s="511" t="str">
        <f>IF(COUNTIF(I12:I38,"ÉÉ(Z)")=0,"",COUNTIF(I12:I38,"ÉÉ(Z)"))</f>
        <v/>
      </c>
      <c r="J43" s="514"/>
      <c r="K43" s="515"/>
      <c r="L43" s="515"/>
      <c r="M43" s="515"/>
      <c r="N43" s="516"/>
      <c r="O43" s="511" t="str">
        <f>IF(COUNTIF(O12:O38,"ÉÉ(Z)")=0,"",COUNTIF(O12:O38,"ÉÉ(Z)"))</f>
        <v/>
      </c>
      <c r="P43" s="514"/>
      <c r="Q43" s="515"/>
      <c r="R43" s="515"/>
      <c r="S43" s="515"/>
      <c r="T43" s="516"/>
      <c r="U43" s="511" t="str">
        <f>IF(COUNTIF(U12:U38,"ÉÉ(Z)")=0,"",COUNTIF(U12:U38,"ÉÉ(Z)"))</f>
        <v/>
      </c>
      <c r="V43" s="514"/>
      <c r="W43" s="515"/>
      <c r="X43" s="515"/>
      <c r="Y43" s="515"/>
      <c r="Z43" s="516"/>
      <c r="AA43" s="511" t="str">
        <f>IF(COUNTIF(AA12:AA38,"ÉÉ(Z)")=0,"",COUNTIF(AA12:AA38,"ÉÉ(Z)"))</f>
        <v/>
      </c>
      <c r="AB43" s="514"/>
      <c r="AC43" s="515"/>
      <c r="AD43" s="515"/>
      <c r="AE43" s="515"/>
      <c r="AF43" s="516"/>
      <c r="AG43" s="511" t="str">
        <f>IF(COUNTIF(AG12:AG38,"ÉÉ(Z)")=0,"",COUNTIF(AG12:AG38,"ÉÉ(Z)"))</f>
        <v/>
      </c>
      <c r="AH43" s="514"/>
      <c r="AI43" s="515"/>
      <c r="AJ43" s="515"/>
      <c r="AK43" s="515"/>
      <c r="AL43" s="516"/>
      <c r="AM43" s="511" t="str">
        <f>IF(COUNTIF(AM12:AM38,"ÉÉ(Z)")=0,"",COUNTIF(AM12:AM38,"ÉÉ(Z)"))</f>
        <v/>
      </c>
      <c r="AN43" s="514"/>
      <c r="AO43" s="515"/>
      <c r="AP43" s="515"/>
      <c r="AQ43" s="515"/>
      <c r="AR43" s="516"/>
      <c r="AS43" s="511" t="str">
        <f>IF(COUNTIF(AS12:AS38,"ÉÉ(Z)")=0,"",COUNTIF(AS12:AS38,"ÉÉ(Z)"))</f>
        <v/>
      </c>
      <c r="AT43" s="514"/>
      <c r="AU43" s="515"/>
      <c r="AV43" s="515"/>
      <c r="AW43" s="515"/>
      <c r="AX43" s="516"/>
      <c r="AY43" s="511" t="str">
        <f>IF(COUNTIF(AY12:AY38,"ÉÉ(Z)")=0,"",COUNTIF(AY12:AY38,"ÉÉ(Z)"))</f>
        <v/>
      </c>
      <c r="AZ43" s="517"/>
      <c r="BA43" s="515"/>
      <c r="BB43" s="515"/>
      <c r="BC43" s="515"/>
      <c r="BD43" s="516"/>
      <c r="BE43" s="513" t="str">
        <f t="shared" si="23"/>
        <v/>
      </c>
    </row>
    <row r="44" spans="1:59" ht="15.75" customHeight="1" x14ac:dyDescent="0.35">
      <c r="A44" s="123"/>
      <c r="B44" s="508"/>
      <c r="C44" s="449" t="s">
        <v>222</v>
      </c>
      <c r="D44" s="509"/>
      <c r="E44" s="510"/>
      <c r="F44" s="510"/>
      <c r="G44" s="510"/>
      <c r="H44" s="481"/>
      <c r="I44" s="511" t="str">
        <f>IF(COUNTIF(I12:I38,"GYJ")=0,"",COUNTIF(I12:I38,"GYJ"))</f>
        <v/>
      </c>
      <c r="J44" s="509"/>
      <c r="K44" s="510"/>
      <c r="L44" s="510"/>
      <c r="M44" s="510"/>
      <c r="N44" s="481"/>
      <c r="O44" s="511" t="str">
        <f>IF(COUNTIF(O12:O38,"GYJ")=0,"",COUNTIF(O12:O38,"GYJ"))</f>
        <v/>
      </c>
      <c r="P44" s="509"/>
      <c r="Q44" s="510"/>
      <c r="R44" s="510"/>
      <c r="S44" s="510"/>
      <c r="T44" s="481"/>
      <c r="U44" s="511" t="str">
        <f>IF(COUNTIF(U12:U38,"GYJ")=0,"",COUNTIF(U12:U38,"GYJ"))</f>
        <v/>
      </c>
      <c r="V44" s="509"/>
      <c r="W44" s="510"/>
      <c r="X44" s="510"/>
      <c r="Y44" s="510"/>
      <c r="Z44" s="481"/>
      <c r="AA44" s="511" t="str">
        <f>IF(COUNTIF(AA12:AA38,"GYJ")=0,"",COUNTIF(AA12:AA38,"GYJ"))</f>
        <v/>
      </c>
      <c r="AB44" s="509"/>
      <c r="AC44" s="510"/>
      <c r="AD44" s="510"/>
      <c r="AE44" s="510"/>
      <c r="AF44" s="481"/>
      <c r="AG44" s="511">
        <f>IF(COUNTIF(AG12:AG38,"GYJ")=0,"",COUNTIF(AG12:AG38,"GYJ"))</f>
        <v>4</v>
      </c>
      <c r="AH44" s="509"/>
      <c r="AI44" s="510"/>
      <c r="AJ44" s="510"/>
      <c r="AK44" s="510"/>
      <c r="AL44" s="481"/>
      <c r="AM44" s="511">
        <f>IF(COUNTIF(AM12:AM38,"GYJ")=0,"",COUNTIF(AM12:AM38,"GYJ"))</f>
        <v>2</v>
      </c>
      <c r="AN44" s="509"/>
      <c r="AO44" s="510"/>
      <c r="AP44" s="510"/>
      <c r="AQ44" s="510"/>
      <c r="AR44" s="481"/>
      <c r="AS44" s="511">
        <f>IF(COUNTIF(AS12:AS38,"GYJ")=0,"",COUNTIF(AS12:AS38,"GYJ"))</f>
        <v>4</v>
      </c>
      <c r="AT44" s="509"/>
      <c r="AU44" s="510"/>
      <c r="AV44" s="510"/>
      <c r="AW44" s="510"/>
      <c r="AX44" s="481"/>
      <c r="AY44" s="511">
        <f>IF(COUNTIF(AY12:AY38,"GYJ")=0,"",COUNTIF(AY12:AY38,"GYJ"))</f>
        <v>1</v>
      </c>
      <c r="AZ44" s="512"/>
      <c r="BA44" s="510"/>
      <c r="BB44" s="510"/>
      <c r="BC44" s="510"/>
      <c r="BD44" s="481"/>
      <c r="BE44" s="513">
        <f t="shared" si="23"/>
        <v>11</v>
      </c>
    </row>
    <row r="45" spans="1:59" ht="15.75" customHeight="1" x14ac:dyDescent="0.35">
      <c r="A45" s="123"/>
      <c r="B45" s="448"/>
      <c r="C45" s="449" t="s">
        <v>223</v>
      </c>
      <c r="D45" s="509"/>
      <c r="E45" s="510"/>
      <c r="F45" s="510"/>
      <c r="G45" s="510"/>
      <c r="H45" s="481"/>
      <c r="I45" s="511" t="str">
        <f>IF(COUNTIF(I12:I38,"GYJ(Z)")=0,"",COUNTIF(I12:I38,"GYJ(Z)"))</f>
        <v/>
      </c>
      <c r="J45" s="509"/>
      <c r="K45" s="510"/>
      <c r="L45" s="510"/>
      <c r="M45" s="510"/>
      <c r="N45" s="481"/>
      <c r="O45" s="511" t="str">
        <f>IF(COUNTIF(O12:O38,"GYJ(Z)")=0,"",COUNTIF(O12:O38,"GYJ(Z)"))</f>
        <v/>
      </c>
      <c r="P45" s="509"/>
      <c r="Q45" s="510"/>
      <c r="R45" s="510"/>
      <c r="S45" s="510"/>
      <c r="T45" s="481"/>
      <c r="U45" s="511" t="str">
        <f>IF(COUNTIF(U12:U38,"GYJ(Z)")=0,"",COUNTIF(U12:U38,"GYJ(Z)"))</f>
        <v/>
      </c>
      <c r="V45" s="509"/>
      <c r="W45" s="510"/>
      <c r="X45" s="510"/>
      <c r="Y45" s="510"/>
      <c r="Z45" s="481"/>
      <c r="AA45" s="511" t="str">
        <f>IF(COUNTIF(AA12:AA38,"GYJ(Z)")=0,"",COUNTIF(AA12:AA38,"GYJ(Z)"))</f>
        <v/>
      </c>
      <c r="AB45" s="509"/>
      <c r="AC45" s="510"/>
      <c r="AD45" s="510"/>
      <c r="AE45" s="510"/>
      <c r="AF45" s="481"/>
      <c r="AG45" s="511" t="str">
        <f>IF(COUNTIF(AG12:AG38,"GYJ(Z)")=0,"",COUNTIF(AG12:AG38,"GYJ(Z)"))</f>
        <v/>
      </c>
      <c r="AH45" s="509"/>
      <c r="AI45" s="510"/>
      <c r="AJ45" s="510"/>
      <c r="AK45" s="510"/>
      <c r="AL45" s="481"/>
      <c r="AM45" s="511" t="str">
        <f>IF(COUNTIF(AM12:AM38,"GYJ(Z)")=0,"",COUNTIF(AM12:AM38,"GYJ(Z)"))</f>
        <v/>
      </c>
      <c r="AN45" s="509"/>
      <c r="AO45" s="510"/>
      <c r="AP45" s="510"/>
      <c r="AQ45" s="510"/>
      <c r="AR45" s="481"/>
      <c r="AS45" s="511" t="str">
        <f>IF(COUNTIF(AS12:AS38,"GYJ(Z)")=0,"",COUNTIF(AS12:AS38,"GYJ(Z)"))</f>
        <v/>
      </c>
      <c r="AT45" s="509"/>
      <c r="AU45" s="510"/>
      <c r="AV45" s="510"/>
      <c r="AW45" s="510"/>
      <c r="AX45" s="481"/>
      <c r="AY45" s="511" t="str">
        <f>IF(COUNTIF(AY12:AY38,"GYJ(Z)")=0,"",COUNTIF(AY12:AY38,"GYJ(Z)"))</f>
        <v/>
      </c>
      <c r="AZ45" s="512"/>
      <c r="BA45" s="510"/>
      <c r="BB45" s="510"/>
      <c r="BC45" s="510"/>
      <c r="BD45" s="481"/>
      <c r="BE45" s="513" t="str">
        <f t="shared" si="23"/>
        <v/>
      </c>
    </row>
    <row r="46" spans="1:59" ht="15.75" customHeight="1" x14ac:dyDescent="0.35">
      <c r="A46" s="123"/>
      <c r="B46" s="508"/>
      <c r="C46" s="518" t="s">
        <v>224</v>
      </c>
      <c r="D46" s="509"/>
      <c r="E46" s="510"/>
      <c r="F46" s="510"/>
      <c r="G46" s="510"/>
      <c r="H46" s="481"/>
      <c r="I46" s="511" t="str">
        <f>IF(COUNTIF(I12:I38,"K")=0,"",COUNTIF(I12:I38,"K"))</f>
        <v/>
      </c>
      <c r="J46" s="509"/>
      <c r="K46" s="510"/>
      <c r="L46" s="510"/>
      <c r="M46" s="510"/>
      <c r="N46" s="481"/>
      <c r="O46" s="511" t="str">
        <f>IF(COUNTIF(O12:O38,"K")=0,"",COUNTIF(O12:O38,"K"))</f>
        <v/>
      </c>
      <c r="P46" s="509"/>
      <c r="Q46" s="510"/>
      <c r="R46" s="510"/>
      <c r="S46" s="510"/>
      <c r="T46" s="481"/>
      <c r="U46" s="511" t="str">
        <f>IF(COUNTIF(U12:U38,"K")=0,"",COUNTIF(U12:U38,"K"))</f>
        <v/>
      </c>
      <c r="V46" s="509"/>
      <c r="W46" s="510"/>
      <c r="X46" s="510"/>
      <c r="Y46" s="510"/>
      <c r="Z46" s="481"/>
      <c r="AA46" s="511" t="str">
        <f>IF(COUNTIF(AA12:AA38,"K")=0,"",COUNTIF(AA12:AA38,"K"))</f>
        <v/>
      </c>
      <c r="AB46" s="509"/>
      <c r="AC46" s="510"/>
      <c r="AD46" s="510"/>
      <c r="AE46" s="510"/>
      <c r="AF46" s="481"/>
      <c r="AG46" s="511">
        <f>IF(COUNTIF(AG12:AG38,"K")=0,"",COUNTIF(AG12:AG38,"K"))</f>
        <v>1</v>
      </c>
      <c r="AH46" s="509"/>
      <c r="AI46" s="510"/>
      <c r="AJ46" s="510"/>
      <c r="AK46" s="510"/>
      <c r="AL46" s="481"/>
      <c r="AM46" s="511">
        <f>IF(COUNTIF(AM12:AM38,"K")=0,"",COUNTIF(AM12:AM38,"K"))</f>
        <v>1</v>
      </c>
      <c r="AN46" s="509"/>
      <c r="AO46" s="510"/>
      <c r="AP46" s="510"/>
      <c r="AQ46" s="510"/>
      <c r="AR46" s="481"/>
      <c r="AS46" s="511" t="str">
        <f>IF(COUNTIF(AS12:AS38,"K")=0,"",COUNTIF(AS12:AS38,"K"))</f>
        <v/>
      </c>
      <c r="AT46" s="509"/>
      <c r="AU46" s="510"/>
      <c r="AV46" s="510"/>
      <c r="AW46" s="510"/>
      <c r="AX46" s="481"/>
      <c r="AY46" s="511" t="str">
        <f>IF(COUNTIF(AY12:AY38,"K")=0,"",COUNTIF(AY12:AY38,"K"))</f>
        <v/>
      </c>
      <c r="AZ46" s="512"/>
      <c r="BA46" s="510"/>
      <c r="BB46" s="510"/>
      <c r="BC46" s="510"/>
      <c r="BD46" s="481"/>
      <c r="BE46" s="513">
        <f t="shared" si="23"/>
        <v>2</v>
      </c>
    </row>
    <row r="47" spans="1:59" ht="15.75" customHeight="1" x14ac:dyDescent="0.35">
      <c r="A47" s="123"/>
      <c r="B47" s="508"/>
      <c r="C47" s="518" t="s">
        <v>225</v>
      </c>
      <c r="D47" s="509"/>
      <c r="E47" s="510"/>
      <c r="F47" s="510"/>
      <c r="G47" s="510"/>
      <c r="H47" s="481"/>
      <c r="I47" s="511" t="str">
        <f>IF(COUNTIF(I12:I38,"K(Z)")=0,"",COUNTIF(I12:I38,"K(Z)"))</f>
        <v/>
      </c>
      <c r="J47" s="509"/>
      <c r="K47" s="510"/>
      <c r="L47" s="510"/>
      <c r="M47" s="510"/>
      <c r="N47" s="481"/>
      <c r="O47" s="511" t="str">
        <f>IF(COUNTIF(O12:O38,"K(Z)")=0,"",COUNTIF(O12:O38,"K(Z)"))</f>
        <v/>
      </c>
      <c r="P47" s="509"/>
      <c r="Q47" s="510"/>
      <c r="R47" s="510"/>
      <c r="S47" s="510"/>
      <c r="T47" s="481"/>
      <c r="U47" s="511" t="str">
        <f>IF(COUNTIF(U12:U38,"K(Z)")=0,"",COUNTIF(U12:U38,"K(Z)"))</f>
        <v/>
      </c>
      <c r="V47" s="509"/>
      <c r="W47" s="510"/>
      <c r="X47" s="510"/>
      <c r="Y47" s="510"/>
      <c r="Z47" s="481"/>
      <c r="AA47" s="511" t="str">
        <f>IF(COUNTIF(AA12:AA38,"K(Z)")=0,"",COUNTIF(AA12:AA38,"K(Z)"))</f>
        <v/>
      </c>
      <c r="AB47" s="509"/>
      <c r="AC47" s="510"/>
      <c r="AD47" s="510"/>
      <c r="AE47" s="510"/>
      <c r="AF47" s="481"/>
      <c r="AG47" s="511">
        <f>IF(COUNTIF(AG12:AG38,"K(Z)")=0,"",COUNTIF(AG12:AG38,"K(Z)"))</f>
        <v>1</v>
      </c>
      <c r="AH47" s="509"/>
      <c r="AI47" s="510"/>
      <c r="AJ47" s="510"/>
      <c r="AK47" s="510"/>
      <c r="AL47" s="481"/>
      <c r="AM47" s="511">
        <f>IF(COUNTIF(AM12:AM38,"K(Z)")=0,"",COUNTIF(AM12:AM38,"K(Z)"))</f>
        <v>2</v>
      </c>
      <c r="AN47" s="509"/>
      <c r="AO47" s="510"/>
      <c r="AP47" s="510"/>
      <c r="AQ47" s="510"/>
      <c r="AR47" s="481"/>
      <c r="AS47" s="511">
        <f>IF(COUNTIF(AS12:AS38,"K(Z)")=0,"",COUNTIF(AS12:AS38,"K(Z)"))</f>
        <v>1</v>
      </c>
      <c r="AT47" s="509"/>
      <c r="AU47" s="510"/>
      <c r="AV47" s="510"/>
      <c r="AW47" s="510"/>
      <c r="AX47" s="481"/>
      <c r="AY47" s="511" t="str">
        <f>IF(COUNTIF(AY12:AY38,"K(Z)")=0,"",COUNTIF(AY12:AY38,"K(Z)"))</f>
        <v/>
      </c>
      <c r="AZ47" s="512"/>
      <c r="BA47" s="510"/>
      <c r="BB47" s="510"/>
      <c r="BC47" s="510"/>
      <c r="BD47" s="481"/>
      <c r="BE47" s="513">
        <f t="shared" si="23"/>
        <v>4</v>
      </c>
    </row>
    <row r="48" spans="1:59" ht="15.75" customHeight="1" x14ac:dyDescent="0.35">
      <c r="A48" s="123"/>
      <c r="B48" s="508"/>
      <c r="C48" s="449" t="s">
        <v>226</v>
      </c>
      <c r="D48" s="509"/>
      <c r="E48" s="510"/>
      <c r="F48" s="510"/>
      <c r="G48" s="510"/>
      <c r="H48" s="481"/>
      <c r="I48" s="511" t="str">
        <f>IF(COUNTIF(I12:I38,"AV")=0,"",COUNTIF(I12:I38,"AV"))</f>
        <v/>
      </c>
      <c r="J48" s="509"/>
      <c r="K48" s="510"/>
      <c r="L48" s="510"/>
      <c r="M48" s="510"/>
      <c r="N48" s="481"/>
      <c r="O48" s="511" t="str">
        <f>IF(COUNTIF(O12:O38,"AV")=0,"",COUNTIF(O12:O38,"AV"))</f>
        <v/>
      </c>
      <c r="P48" s="509"/>
      <c r="Q48" s="510"/>
      <c r="R48" s="510"/>
      <c r="S48" s="510"/>
      <c r="T48" s="481"/>
      <c r="U48" s="511" t="str">
        <f>IF(COUNTIF(U12:U38,"AV")=0,"",COUNTIF(U12:U38,"AV"))</f>
        <v/>
      </c>
      <c r="V48" s="509"/>
      <c r="W48" s="510"/>
      <c r="X48" s="510"/>
      <c r="Y48" s="510"/>
      <c r="Z48" s="481"/>
      <c r="AA48" s="511" t="str">
        <f>IF(COUNTIF(AA12:AA38,"AV")=0,"",COUNTIF(AA12:AA38,"AV"))</f>
        <v/>
      </c>
      <c r="AB48" s="509"/>
      <c r="AC48" s="510"/>
      <c r="AD48" s="510"/>
      <c r="AE48" s="510"/>
      <c r="AF48" s="481"/>
      <c r="AG48" s="511" t="str">
        <f>IF(COUNTIF(AG12:AG38,"AV")=0,"",COUNTIF(AG12:AG38,"AV"))</f>
        <v/>
      </c>
      <c r="AH48" s="509"/>
      <c r="AI48" s="510"/>
      <c r="AJ48" s="510"/>
      <c r="AK48" s="510"/>
      <c r="AL48" s="481"/>
      <c r="AM48" s="511" t="str">
        <f>IF(COUNTIF(AM12:AM38,"AV")=0,"",COUNTIF(AM12:AM38,"AV"))</f>
        <v/>
      </c>
      <c r="AN48" s="509"/>
      <c r="AO48" s="510"/>
      <c r="AP48" s="510"/>
      <c r="AQ48" s="510"/>
      <c r="AR48" s="481"/>
      <c r="AS48" s="511" t="str">
        <f>IF(COUNTIF(AS12:AS38,"AV")=0,"",COUNTIF(AS12:AS38,"AV"))</f>
        <v/>
      </c>
      <c r="AT48" s="509"/>
      <c r="AU48" s="510"/>
      <c r="AV48" s="510"/>
      <c r="AW48" s="510"/>
      <c r="AX48" s="481"/>
      <c r="AY48" s="511" t="str">
        <f>IF(COUNTIF(AY12:AY38,"AV")=0,"",COUNTIF(AY12:AY38,"AV"))</f>
        <v/>
      </c>
      <c r="AZ48" s="512"/>
      <c r="BA48" s="510"/>
      <c r="BB48" s="510"/>
      <c r="BC48" s="510"/>
      <c r="BD48" s="481"/>
      <c r="BE48" s="513" t="str">
        <f t="shared" si="23"/>
        <v/>
      </c>
    </row>
    <row r="49" spans="1:57" ht="15.75" customHeight="1" x14ac:dyDescent="0.35">
      <c r="A49" s="123"/>
      <c r="B49" s="508"/>
      <c r="C49" s="449" t="s">
        <v>227</v>
      </c>
      <c r="D49" s="509"/>
      <c r="E49" s="510"/>
      <c r="F49" s="510"/>
      <c r="G49" s="510"/>
      <c r="H49" s="481"/>
      <c r="I49" s="511" t="str">
        <f>IF(COUNTIF(I12:I38,"KV")=0,"",COUNTIF(I12:I38,"KV"))</f>
        <v/>
      </c>
      <c r="J49" s="509"/>
      <c r="K49" s="510"/>
      <c r="L49" s="510"/>
      <c r="M49" s="510"/>
      <c r="N49" s="481"/>
      <c r="O49" s="511" t="str">
        <f>IF(COUNTIF(O12:O38,"KV")=0,"",COUNTIF(O12:O38,"KV"))</f>
        <v/>
      </c>
      <c r="P49" s="509"/>
      <c r="Q49" s="510"/>
      <c r="R49" s="510"/>
      <c r="S49" s="510"/>
      <c r="T49" s="481"/>
      <c r="U49" s="511" t="str">
        <f>IF(COUNTIF(U12:U38,"KV")=0,"",COUNTIF(U12:U38,"KV"))</f>
        <v/>
      </c>
      <c r="V49" s="509"/>
      <c r="W49" s="510"/>
      <c r="X49" s="510"/>
      <c r="Y49" s="510"/>
      <c r="Z49" s="481"/>
      <c r="AA49" s="511" t="str">
        <f>IF(COUNTIF(AA12:AA38,"KV")=0,"",COUNTIF(AA12:AA38,"KV"))</f>
        <v/>
      </c>
      <c r="AB49" s="509"/>
      <c r="AC49" s="510"/>
      <c r="AD49" s="510"/>
      <c r="AE49" s="510"/>
      <c r="AF49" s="481"/>
      <c r="AG49" s="511" t="str">
        <f>IF(COUNTIF(AG12:AG38,"KV")=0,"",COUNTIF(AG12:AG38,"KV"))</f>
        <v/>
      </c>
      <c r="AH49" s="509"/>
      <c r="AI49" s="510"/>
      <c r="AJ49" s="510"/>
      <c r="AK49" s="510"/>
      <c r="AL49" s="481"/>
      <c r="AM49" s="511" t="str">
        <f>IF(COUNTIF(AM12:AM38,"KV")=0,"",COUNTIF(AM12:AM38,"KV"))</f>
        <v/>
      </c>
      <c r="AN49" s="509"/>
      <c r="AO49" s="510"/>
      <c r="AP49" s="510"/>
      <c r="AQ49" s="510"/>
      <c r="AR49" s="481"/>
      <c r="AS49" s="511" t="str">
        <f>IF(COUNTIF(AS12:AS38,"KV")=0,"",COUNTIF(AS12:AS38,"KV"))</f>
        <v/>
      </c>
      <c r="AT49" s="509"/>
      <c r="AU49" s="510"/>
      <c r="AV49" s="510"/>
      <c r="AW49" s="510"/>
      <c r="AX49" s="481"/>
      <c r="AY49" s="511" t="str">
        <f>IF(COUNTIF(AY12:AY38,"KV")=0,"",COUNTIF(AY12:AY38,"KV"))</f>
        <v/>
      </c>
      <c r="AZ49" s="512"/>
      <c r="BA49" s="510"/>
      <c r="BB49" s="510"/>
      <c r="BC49" s="510"/>
      <c r="BD49" s="481"/>
      <c r="BE49" s="513" t="str">
        <f t="shared" si="23"/>
        <v/>
      </c>
    </row>
    <row r="50" spans="1:57" ht="15.75" customHeight="1" x14ac:dyDescent="0.35">
      <c r="A50" s="519"/>
      <c r="B50" s="520"/>
      <c r="C50" s="521" t="s">
        <v>228</v>
      </c>
      <c r="D50" s="522"/>
      <c r="E50" s="523"/>
      <c r="F50" s="523"/>
      <c r="G50" s="523"/>
      <c r="H50" s="524"/>
      <c r="I50" s="511" t="str">
        <f>IF(COUNTIF(I12:I38,"SZG")=0,"",COUNTIF(I12:I38,"SZG"))</f>
        <v/>
      </c>
      <c r="J50" s="522"/>
      <c r="K50" s="523"/>
      <c r="L50" s="523"/>
      <c r="M50" s="523"/>
      <c r="N50" s="524"/>
      <c r="O50" s="511" t="str">
        <f>IF(COUNTIF(O12:O38,"SZG")=0,"",COUNTIF(O12:O38,"SZG"))</f>
        <v/>
      </c>
      <c r="P50" s="522"/>
      <c r="Q50" s="523"/>
      <c r="R50" s="523"/>
      <c r="S50" s="523"/>
      <c r="T50" s="524"/>
      <c r="U50" s="511" t="str">
        <f>IF(COUNTIF(U12:U38,"SZG")=0,"",COUNTIF(U12:U38,"SZG"))</f>
        <v/>
      </c>
      <c r="V50" s="522"/>
      <c r="W50" s="523"/>
      <c r="X50" s="523"/>
      <c r="Y50" s="523"/>
      <c r="Z50" s="524"/>
      <c r="AA50" s="511" t="str">
        <f>IF(COUNTIF(AA12:AA38,"SZG")=0,"",COUNTIF(AA12:AA38,"SZG"))</f>
        <v/>
      </c>
      <c r="AB50" s="522"/>
      <c r="AC50" s="523"/>
      <c r="AD50" s="523"/>
      <c r="AE50" s="523"/>
      <c r="AF50" s="524"/>
      <c r="AG50" s="511" t="str">
        <f>IF(COUNTIF(AG12:AG38,"SZG")=0,"",COUNTIF(AG12:AG38,"SZG"))</f>
        <v/>
      </c>
      <c r="AH50" s="522"/>
      <c r="AI50" s="523"/>
      <c r="AJ50" s="523"/>
      <c r="AK50" s="523"/>
      <c r="AL50" s="524"/>
      <c r="AM50" s="511" t="str">
        <f>IF(COUNTIF(AM12:AM38,"SZG")=0,"",COUNTIF(AM12:AM38,"SZG"))</f>
        <v/>
      </c>
      <c r="AN50" s="522"/>
      <c r="AO50" s="523"/>
      <c r="AP50" s="523"/>
      <c r="AQ50" s="523"/>
      <c r="AR50" s="524"/>
      <c r="AS50" s="511" t="str">
        <f>IF(COUNTIF(AS12:AS38,"SZG")=0,"",COUNTIF(AS12:AS38,"SZG"))</f>
        <v/>
      </c>
      <c r="AT50" s="522"/>
      <c r="AU50" s="523"/>
      <c r="AV50" s="523"/>
      <c r="AW50" s="523"/>
      <c r="AX50" s="524"/>
      <c r="AY50" s="511" t="str">
        <f>IF(COUNTIF(AY12:AY38,"SZG")=0,"",COUNTIF(AY12:AY38,"SZG"))</f>
        <v/>
      </c>
      <c r="AZ50" s="512"/>
      <c r="BA50" s="510"/>
      <c r="BB50" s="510"/>
      <c r="BC50" s="510"/>
      <c r="BD50" s="481"/>
      <c r="BE50" s="513" t="str">
        <f t="shared" si="23"/>
        <v/>
      </c>
    </row>
    <row r="51" spans="1:57" ht="15.75" customHeight="1" x14ac:dyDescent="0.35">
      <c r="A51" s="519"/>
      <c r="B51" s="520"/>
      <c r="C51" s="521" t="s">
        <v>229</v>
      </c>
      <c r="D51" s="522"/>
      <c r="E51" s="523"/>
      <c r="F51" s="523"/>
      <c r="G51" s="523"/>
      <c r="H51" s="524"/>
      <c r="I51" s="511" t="str">
        <f>IF(COUNTIF(I12:I38,"ZV")=0,"",COUNTIF(I12:I38,"ZV"))</f>
        <v/>
      </c>
      <c r="J51" s="522"/>
      <c r="K51" s="523"/>
      <c r="L51" s="523"/>
      <c r="M51" s="523"/>
      <c r="N51" s="524"/>
      <c r="O51" s="511" t="str">
        <f>IF(COUNTIF(O12:O38,"ZV")=0,"",COUNTIF(O12:O38,"ZV"))</f>
        <v/>
      </c>
      <c r="P51" s="522"/>
      <c r="Q51" s="523"/>
      <c r="R51" s="523"/>
      <c r="S51" s="523"/>
      <c r="T51" s="524"/>
      <c r="U51" s="511" t="str">
        <f>IF(COUNTIF(U12:U38,"ZV")=0,"",COUNTIF(U12:U38,"ZV"))</f>
        <v/>
      </c>
      <c r="V51" s="522"/>
      <c r="W51" s="523"/>
      <c r="X51" s="523"/>
      <c r="Y51" s="523"/>
      <c r="Z51" s="524"/>
      <c r="AA51" s="511" t="str">
        <f>IF(COUNTIF(AA12:AA38,"ZV")=0,"",COUNTIF(AA12:AA38,"ZV"))</f>
        <v/>
      </c>
      <c r="AB51" s="522"/>
      <c r="AC51" s="523"/>
      <c r="AD51" s="523"/>
      <c r="AE51" s="523"/>
      <c r="AF51" s="524"/>
      <c r="AG51" s="511" t="str">
        <f>IF(COUNTIF(AG12:AG38,"ZV")=0,"",COUNTIF(AG12:AG38,"ZV"))</f>
        <v/>
      </c>
      <c r="AH51" s="522"/>
      <c r="AI51" s="523"/>
      <c r="AJ51" s="523"/>
      <c r="AK51" s="523"/>
      <c r="AL51" s="524"/>
      <c r="AM51" s="511" t="str">
        <f>IF(COUNTIF(AM12:AM38,"ZV")=0,"",COUNTIF(AM12:AM38,"ZV"))</f>
        <v/>
      </c>
      <c r="AN51" s="522"/>
      <c r="AO51" s="523"/>
      <c r="AP51" s="523"/>
      <c r="AQ51" s="523"/>
      <c r="AR51" s="524"/>
      <c r="AS51" s="511" t="str">
        <f>IF(COUNTIF(AS12:AS38,"ZV")=0,"",COUNTIF(AS12:AS38,"ZV"))</f>
        <v/>
      </c>
      <c r="AT51" s="522"/>
      <c r="AU51" s="523"/>
      <c r="AV51" s="523"/>
      <c r="AW51" s="523"/>
      <c r="AX51" s="524"/>
      <c r="AY51" s="511" t="str">
        <f>IF(COUNTIF(AY12:AY38,"ZV")=0,"",COUNTIF(AY12:AY38,"ZV"))</f>
        <v/>
      </c>
      <c r="AZ51" s="512"/>
      <c r="BA51" s="510"/>
      <c r="BB51" s="510"/>
      <c r="BC51" s="510"/>
      <c r="BD51" s="481"/>
      <c r="BE51" s="513" t="str">
        <f t="shared" si="23"/>
        <v/>
      </c>
    </row>
    <row r="52" spans="1:57" ht="15.75" customHeight="1" thickBot="1" x14ac:dyDescent="0.4">
      <c r="A52" s="525"/>
      <c r="B52" s="526"/>
      <c r="C52" s="527" t="s">
        <v>230</v>
      </c>
      <c r="D52" s="528"/>
      <c r="E52" s="529"/>
      <c r="F52" s="529"/>
      <c r="G52" s="529"/>
      <c r="H52" s="530"/>
      <c r="I52" s="531" t="str">
        <f>IF(SUM(I40:I51)=0,"",SUM(I40:I51))</f>
        <v/>
      </c>
      <c r="J52" s="528"/>
      <c r="K52" s="529"/>
      <c r="L52" s="529"/>
      <c r="M52" s="529"/>
      <c r="N52" s="530"/>
      <c r="O52" s="531" t="str">
        <f>IF(SUM(O40:O51)=0,"",SUM(O40:O51))</f>
        <v/>
      </c>
      <c r="P52" s="528"/>
      <c r="Q52" s="529"/>
      <c r="R52" s="529"/>
      <c r="S52" s="529"/>
      <c r="T52" s="530"/>
      <c r="U52" s="531" t="str">
        <f>IF(SUM(U40:U51)=0,"",SUM(U40:U51))</f>
        <v/>
      </c>
      <c r="V52" s="528"/>
      <c r="W52" s="529"/>
      <c r="X52" s="529"/>
      <c r="Y52" s="529"/>
      <c r="Z52" s="530"/>
      <c r="AA52" s="531" t="str">
        <f>IF(SUM(AA40:AA51)=0,"",SUM(AA40:AA51))</f>
        <v/>
      </c>
      <c r="AB52" s="528"/>
      <c r="AC52" s="529"/>
      <c r="AD52" s="529"/>
      <c r="AE52" s="529"/>
      <c r="AF52" s="530"/>
      <c r="AG52" s="531">
        <f>IF(SUM(AG40:AG51)=0,"",SUM(AG40:AG51))</f>
        <v>7</v>
      </c>
      <c r="AH52" s="528"/>
      <c r="AI52" s="529"/>
      <c r="AJ52" s="529"/>
      <c r="AK52" s="529"/>
      <c r="AL52" s="530"/>
      <c r="AM52" s="531">
        <f>IF(SUM(AM40:AM51)=0,"",SUM(AM40:AM51))</f>
        <v>5</v>
      </c>
      <c r="AN52" s="528"/>
      <c r="AO52" s="529"/>
      <c r="AP52" s="529"/>
      <c r="AQ52" s="529"/>
      <c r="AR52" s="530"/>
      <c r="AS52" s="531">
        <f>IF(SUM(AS40:AS51)=0,"",SUM(AS40:AS51))</f>
        <v>5</v>
      </c>
      <c r="AT52" s="528"/>
      <c r="AU52" s="529"/>
      <c r="AV52" s="529"/>
      <c r="AW52" s="529"/>
      <c r="AX52" s="530"/>
      <c r="AY52" s="531">
        <f>IF(SUM(AY40:AY51)=0,"",SUM(AY40:AY51))</f>
        <v>1</v>
      </c>
      <c r="AZ52" s="532"/>
      <c r="BA52" s="529"/>
      <c r="BB52" s="529"/>
      <c r="BC52" s="529"/>
      <c r="BD52" s="530"/>
      <c r="BE52" s="533">
        <f t="shared" si="23"/>
        <v>18</v>
      </c>
    </row>
    <row r="53" spans="1:57" ht="15.75" customHeight="1" thickTop="1" x14ac:dyDescent="0.35">
      <c r="B53" s="69"/>
      <c r="C53" s="69"/>
    </row>
    <row r="54" spans="1:57" ht="15.75" customHeight="1" x14ac:dyDescent="0.35">
      <c r="B54" s="69"/>
      <c r="C54" s="69"/>
    </row>
    <row r="55" spans="1:57" ht="15.75" customHeight="1" x14ac:dyDescent="0.35">
      <c r="B55" s="69"/>
      <c r="C55" s="69"/>
    </row>
    <row r="56" spans="1:57" ht="15.75" customHeight="1" x14ac:dyDescent="0.35">
      <c r="B56" s="69"/>
      <c r="C56" s="69"/>
    </row>
    <row r="57" spans="1:57" ht="15.75" customHeight="1" x14ac:dyDescent="0.35">
      <c r="B57" s="69"/>
      <c r="C57" s="69"/>
    </row>
    <row r="58" spans="1:57" ht="15.75" customHeight="1" x14ac:dyDescent="0.35">
      <c r="B58" s="69"/>
      <c r="C58" s="69"/>
    </row>
    <row r="59" spans="1:57" ht="15.75" customHeight="1" x14ac:dyDescent="0.35">
      <c r="B59" s="69"/>
      <c r="C59" s="69"/>
    </row>
    <row r="60" spans="1:57" ht="15.75" customHeight="1" x14ac:dyDescent="0.35">
      <c r="B60" s="69"/>
      <c r="C60" s="69"/>
    </row>
    <row r="61" spans="1:57" ht="15.75" customHeight="1" x14ac:dyDescent="0.35">
      <c r="B61" s="69"/>
      <c r="C61" s="69"/>
    </row>
    <row r="62" spans="1:57" ht="15.75" customHeight="1" x14ac:dyDescent="0.35">
      <c r="B62" s="69"/>
      <c r="C62" s="69"/>
    </row>
    <row r="63" spans="1:57" ht="15.75" customHeight="1" x14ac:dyDescent="0.35">
      <c r="B63" s="69"/>
      <c r="C63" s="69"/>
    </row>
    <row r="64" spans="1:57" ht="15.75" customHeight="1" x14ac:dyDescent="0.35">
      <c r="B64" s="69"/>
      <c r="C64" s="69"/>
    </row>
    <row r="65" spans="2:3" ht="15.75" customHeight="1" x14ac:dyDescent="0.35">
      <c r="B65" s="69"/>
      <c r="C65" s="69"/>
    </row>
    <row r="66" spans="2:3" ht="15.75" customHeight="1" x14ac:dyDescent="0.35">
      <c r="B66" s="69"/>
      <c r="C66" s="69"/>
    </row>
    <row r="67" spans="2:3" ht="15.75" customHeight="1" x14ac:dyDescent="0.35">
      <c r="B67" s="69"/>
      <c r="C67" s="69"/>
    </row>
    <row r="68" spans="2:3" ht="15.75" customHeight="1" x14ac:dyDescent="0.35">
      <c r="B68" s="69"/>
      <c r="C68" s="69"/>
    </row>
    <row r="69" spans="2:3" ht="15.75" customHeight="1" x14ac:dyDescent="0.35">
      <c r="B69" s="69"/>
      <c r="C69" s="69"/>
    </row>
    <row r="70" spans="2:3" ht="15.75" customHeight="1" x14ac:dyDescent="0.35">
      <c r="B70" s="69"/>
      <c r="C70" s="69"/>
    </row>
    <row r="71" spans="2:3" ht="15.75" customHeight="1" x14ac:dyDescent="0.35">
      <c r="B71" s="69"/>
      <c r="C71" s="69"/>
    </row>
    <row r="72" spans="2:3" ht="15.75" customHeight="1" x14ac:dyDescent="0.35">
      <c r="B72" s="69"/>
      <c r="C72" s="69"/>
    </row>
    <row r="73" spans="2:3" ht="15.75" customHeight="1" x14ac:dyDescent="0.35">
      <c r="B73" s="69"/>
      <c r="C73" s="69"/>
    </row>
    <row r="74" spans="2:3" ht="15.75" customHeight="1" x14ac:dyDescent="0.35">
      <c r="B74" s="69"/>
      <c r="C74" s="69"/>
    </row>
    <row r="75" spans="2:3" ht="15.75" customHeight="1" x14ac:dyDescent="0.35">
      <c r="B75" s="69"/>
      <c r="C75" s="69"/>
    </row>
    <row r="76" spans="2:3" ht="15.75" customHeight="1" x14ac:dyDescent="0.35">
      <c r="B76" s="69"/>
      <c r="C76" s="69"/>
    </row>
    <row r="77" spans="2:3" ht="15.75" customHeight="1" x14ac:dyDescent="0.35">
      <c r="B77" s="69"/>
      <c r="C77" s="69"/>
    </row>
    <row r="78" spans="2:3" ht="15.75" customHeight="1" x14ac:dyDescent="0.35">
      <c r="B78" s="69"/>
      <c r="C78" s="69"/>
    </row>
    <row r="79" spans="2:3" ht="15.75" customHeight="1" x14ac:dyDescent="0.35">
      <c r="B79" s="69"/>
      <c r="C79" s="69"/>
    </row>
    <row r="80" spans="2:3" ht="15.75" customHeight="1" x14ac:dyDescent="0.35">
      <c r="B80" s="69"/>
      <c r="C80" s="69"/>
    </row>
    <row r="81" spans="2:3" ht="15.75" customHeight="1" x14ac:dyDescent="0.35">
      <c r="B81" s="69"/>
      <c r="C81" s="69"/>
    </row>
    <row r="82" spans="2:3" ht="15.75" customHeight="1" x14ac:dyDescent="0.35">
      <c r="B82" s="69"/>
      <c r="C82" s="69"/>
    </row>
    <row r="83" spans="2:3" ht="15.75" customHeight="1" x14ac:dyDescent="0.35">
      <c r="B83" s="69"/>
      <c r="C83" s="69"/>
    </row>
    <row r="84" spans="2:3" ht="15.75" customHeight="1" x14ac:dyDescent="0.35">
      <c r="B84" s="69"/>
      <c r="C84" s="69"/>
    </row>
    <row r="85" spans="2:3" ht="15.75" customHeight="1" x14ac:dyDescent="0.35">
      <c r="B85" s="69"/>
      <c r="C85" s="69"/>
    </row>
    <row r="86" spans="2:3" ht="15.75" customHeight="1" x14ac:dyDescent="0.35">
      <c r="B86" s="69"/>
      <c r="C86" s="69"/>
    </row>
    <row r="87" spans="2:3" ht="15.75" customHeight="1" x14ac:dyDescent="0.35">
      <c r="B87" s="69"/>
      <c r="C87" s="69"/>
    </row>
    <row r="88" spans="2:3" ht="15.75" customHeight="1" x14ac:dyDescent="0.35">
      <c r="B88" s="69"/>
      <c r="C88" s="69"/>
    </row>
    <row r="89" spans="2:3" ht="15.75" customHeight="1" x14ac:dyDescent="0.35">
      <c r="B89" s="69"/>
      <c r="C89" s="69"/>
    </row>
    <row r="90" spans="2:3" ht="15.75" customHeight="1" x14ac:dyDescent="0.35">
      <c r="B90" s="69"/>
      <c r="C90" s="69"/>
    </row>
    <row r="91" spans="2:3" ht="15.75" customHeight="1" x14ac:dyDescent="0.35">
      <c r="B91" s="69"/>
      <c r="C91" s="69"/>
    </row>
    <row r="92" spans="2:3" ht="15.75" customHeight="1" x14ac:dyDescent="0.35">
      <c r="B92" s="69"/>
      <c r="C92" s="69"/>
    </row>
    <row r="93" spans="2:3" ht="15.75" customHeight="1" x14ac:dyDescent="0.35">
      <c r="B93" s="69"/>
      <c r="C93" s="69"/>
    </row>
    <row r="94" spans="2:3" ht="15.75" customHeight="1" x14ac:dyDescent="0.35">
      <c r="B94" s="69"/>
      <c r="C94" s="69"/>
    </row>
    <row r="95" spans="2:3" ht="15.75" customHeight="1" x14ac:dyDescent="0.35">
      <c r="B95" s="69"/>
      <c r="C95" s="69"/>
    </row>
    <row r="96" spans="2:3" ht="15.75" customHeight="1" x14ac:dyDescent="0.35">
      <c r="B96" s="69"/>
      <c r="C96" s="69"/>
    </row>
    <row r="97" spans="2:3" ht="15.75" customHeight="1" x14ac:dyDescent="0.35">
      <c r="B97" s="69"/>
      <c r="C97" s="69"/>
    </row>
    <row r="98" spans="2:3" ht="15.75" customHeight="1" x14ac:dyDescent="0.35">
      <c r="B98" s="69"/>
      <c r="C98" s="69"/>
    </row>
    <row r="99" spans="2:3" ht="15.75" customHeight="1" x14ac:dyDescent="0.35">
      <c r="B99" s="69"/>
      <c r="C99" s="69"/>
    </row>
    <row r="100" spans="2:3" ht="15.75" customHeight="1" x14ac:dyDescent="0.35">
      <c r="B100" s="69"/>
      <c r="C100" s="69"/>
    </row>
    <row r="101" spans="2:3" ht="15.75" customHeight="1" x14ac:dyDescent="0.35">
      <c r="B101" s="69"/>
      <c r="C101" s="69"/>
    </row>
    <row r="102" spans="2:3" ht="15.75" customHeight="1" x14ac:dyDescent="0.35">
      <c r="B102" s="69"/>
      <c r="C102" s="69"/>
    </row>
    <row r="103" spans="2:3" ht="15.75" customHeight="1" x14ac:dyDescent="0.35">
      <c r="B103" s="69"/>
      <c r="C103" s="69"/>
    </row>
    <row r="104" spans="2:3" ht="15.75" customHeight="1" x14ac:dyDescent="0.35">
      <c r="B104" s="69"/>
      <c r="C104" s="69"/>
    </row>
    <row r="105" spans="2:3" ht="15.75" customHeight="1" x14ac:dyDescent="0.35">
      <c r="B105" s="69"/>
      <c r="C105" s="69"/>
    </row>
    <row r="106" spans="2:3" ht="15.75" customHeight="1" x14ac:dyDescent="0.35">
      <c r="B106" s="69"/>
      <c r="C106" s="69"/>
    </row>
    <row r="107" spans="2:3" ht="15.75" customHeight="1" x14ac:dyDescent="0.35">
      <c r="B107" s="69"/>
      <c r="C107" s="69"/>
    </row>
    <row r="108" spans="2:3" ht="15.75" customHeight="1" x14ac:dyDescent="0.35">
      <c r="B108" s="69"/>
      <c r="C108" s="69"/>
    </row>
    <row r="109" spans="2:3" ht="15.75" customHeight="1" x14ac:dyDescent="0.35">
      <c r="B109" s="69"/>
      <c r="C109" s="69"/>
    </row>
    <row r="110" spans="2:3" ht="15.75" customHeight="1" x14ac:dyDescent="0.35">
      <c r="B110" s="69"/>
      <c r="C110" s="69"/>
    </row>
    <row r="111" spans="2:3" ht="15.75" customHeight="1" x14ac:dyDescent="0.35">
      <c r="B111" s="69"/>
      <c r="C111" s="69"/>
    </row>
    <row r="112" spans="2:3" ht="15.75" customHeight="1" x14ac:dyDescent="0.35">
      <c r="B112" s="69"/>
      <c r="C112" s="69"/>
    </row>
    <row r="113" spans="2:3" ht="15.75" customHeight="1" x14ac:dyDescent="0.35">
      <c r="B113" s="69"/>
      <c r="C113" s="69"/>
    </row>
    <row r="114" spans="2:3" ht="15.75" customHeight="1" x14ac:dyDescent="0.35">
      <c r="B114" s="69"/>
      <c r="C114" s="69"/>
    </row>
    <row r="115" spans="2:3" ht="15.75" customHeight="1" x14ac:dyDescent="0.35">
      <c r="B115" s="69"/>
      <c r="C115" s="69"/>
    </row>
    <row r="116" spans="2:3" ht="15.75" customHeight="1" x14ac:dyDescent="0.35">
      <c r="B116" s="69"/>
      <c r="C116" s="69"/>
    </row>
    <row r="117" spans="2:3" ht="15.75" customHeight="1" x14ac:dyDescent="0.35">
      <c r="B117" s="69"/>
      <c r="C117" s="69"/>
    </row>
    <row r="118" spans="2:3" ht="15.75" customHeight="1" x14ac:dyDescent="0.35"/>
    <row r="119" spans="2:3" ht="15.75" customHeight="1" x14ac:dyDescent="0.35"/>
    <row r="120" spans="2:3" ht="15.75" customHeight="1" x14ac:dyDescent="0.35"/>
    <row r="121" spans="2:3" ht="15.75" customHeight="1" x14ac:dyDescent="0.35"/>
    <row r="122" spans="2:3" ht="15.75" customHeight="1" x14ac:dyDescent="0.35"/>
    <row r="123" spans="2:3" ht="15.75" customHeight="1" x14ac:dyDescent="0.35"/>
    <row r="124" spans="2:3" ht="15.75" customHeight="1" x14ac:dyDescent="0.35"/>
    <row r="125" spans="2:3" ht="15.75" customHeight="1" x14ac:dyDescent="0.35"/>
    <row r="126" spans="2:3" ht="15.75" customHeight="1" x14ac:dyDescent="0.35"/>
    <row r="127" spans="2:3" ht="15.75" customHeight="1" x14ac:dyDescent="0.35"/>
    <row r="128" spans="2:3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</sheetData>
  <sheetProtection selectLockedCells="1"/>
  <protectedRanges>
    <protectedRange sqref="C39" name="Tartomány4"/>
    <protectedRange sqref="C51:C52" name="Tartomány4_1"/>
  </protectedRanges>
  <mergeCells count="61">
    <mergeCell ref="A39:AA39"/>
    <mergeCell ref="BB8:BC8"/>
    <mergeCell ref="BD8:BD9"/>
    <mergeCell ref="BE8:BE9"/>
    <mergeCell ref="D32:AA32"/>
    <mergeCell ref="AB32:AY32"/>
    <mergeCell ref="AZ32:BE32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P8:AQ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N8:AO8"/>
  </mergeCells>
  <pageMargins left="0.25" right="0.25" top="0.75" bottom="0.75" header="0.3" footer="0.3"/>
  <pageSetup paperSize="8" scale="50"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1DC9F90-8BF8-479A-A98F-52E0E0388FE3}">
  <sheetPr>
    <tabColor theme="2" tint="-0.749992370372631"/>
  </sheetPr>
  <dimension ref="A1:BG157"/>
  <sheetViews>
    <sheetView view="pageBreakPreview" zoomScaleNormal="100" zoomScaleSheetLayoutView="100" workbookViewId="0">
      <pane xSplit="3" ySplit="8" topLeftCell="D9" activePane="bottomRight" state="frozen"/>
      <selection pane="topRight" activeCell="D1" sqref="D1"/>
      <selection pane="bottomLeft" activeCell="A9" sqref="A9"/>
      <selection pane="bottomRight" activeCell="A3" sqref="A3:BE3"/>
    </sheetView>
  </sheetViews>
  <sheetFormatPr defaultColWidth="10.6640625" defaultRowHeight="15.5" x14ac:dyDescent="0.35"/>
  <cols>
    <col min="1" max="1" width="17.109375" style="68" customWidth="1"/>
    <col min="2" max="2" width="7.109375" style="22" customWidth="1"/>
    <col min="3" max="3" width="60.33203125" style="22" customWidth="1"/>
    <col min="4" max="4" width="5.44140625" style="22" customWidth="1"/>
    <col min="5" max="5" width="6.6640625" style="22" customWidth="1"/>
    <col min="6" max="6" width="5.44140625" style="22" customWidth="1"/>
    <col min="7" max="7" width="6.6640625" style="22" customWidth="1"/>
    <col min="8" max="8" width="5.44140625" style="22" customWidth="1"/>
    <col min="9" max="9" width="5.6640625" style="22" bestFit="1" customWidth="1"/>
    <col min="10" max="10" width="5.44140625" style="22" customWidth="1"/>
    <col min="11" max="11" width="6.6640625" style="22" customWidth="1"/>
    <col min="12" max="12" width="5.44140625" style="22" customWidth="1"/>
    <col min="13" max="13" width="6.6640625" style="22" customWidth="1"/>
    <col min="14" max="14" width="5.44140625" style="22" customWidth="1"/>
    <col min="15" max="15" width="5.6640625" style="22" bestFit="1" customWidth="1"/>
    <col min="16" max="16" width="5.44140625" style="22" bestFit="1" customWidth="1"/>
    <col min="17" max="17" width="6.6640625" style="22" customWidth="1"/>
    <col min="18" max="18" width="5.44140625" style="22" bestFit="1" customWidth="1"/>
    <col min="19" max="19" width="6.6640625" style="22" customWidth="1"/>
    <col min="20" max="20" width="5.44140625" style="22" customWidth="1"/>
    <col min="21" max="21" width="5.6640625" style="22" bestFit="1" customWidth="1"/>
    <col min="22" max="22" width="5.44140625" style="22" bestFit="1" customWidth="1"/>
    <col min="23" max="23" width="6.6640625" style="22" customWidth="1"/>
    <col min="24" max="24" width="5.44140625" style="22" bestFit="1" customWidth="1"/>
    <col min="25" max="25" width="6.6640625" style="22" customWidth="1"/>
    <col min="26" max="26" width="5.44140625" style="22" customWidth="1"/>
    <col min="27" max="27" width="5.6640625" style="22" bestFit="1" customWidth="1"/>
    <col min="28" max="28" width="5.44140625" style="22" customWidth="1"/>
    <col min="29" max="29" width="6.6640625" style="22" customWidth="1"/>
    <col min="30" max="30" width="5.44140625" style="22" customWidth="1"/>
    <col min="31" max="31" width="6.6640625" style="22" customWidth="1"/>
    <col min="32" max="32" width="5.44140625" style="22" customWidth="1"/>
    <col min="33" max="33" width="5.6640625" style="22" bestFit="1" customWidth="1"/>
    <col min="34" max="34" width="5.44140625" style="22" customWidth="1"/>
    <col min="35" max="35" width="6.6640625" style="22" customWidth="1"/>
    <col min="36" max="36" width="5.44140625" style="22" customWidth="1"/>
    <col min="37" max="37" width="6.6640625" style="22" customWidth="1"/>
    <col min="38" max="38" width="5.44140625" style="22" customWidth="1"/>
    <col min="39" max="39" width="5.6640625" style="22" bestFit="1" customWidth="1"/>
    <col min="40" max="40" width="5.44140625" style="22" bestFit="1" customWidth="1"/>
    <col min="41" max="41" width="6.6640625" style="22" customWidth="1"/>
    <col min="42" max="42" width="5.44140625" style="22" bestFit="1" customWidth="1"/>
    <col min="43" max="43" width="6.6640625" style="22" customWidth="1"/>
    <col min="44" max="44" width="5.44140625" style="22" customWidth="1"/>
    <col min="45" max="45" width="5.6640625" style="22" bestFit="1" customWidth="1"/>
    <col min="46" max="46" width="5.44140625" style="22" bestFit="1" customWidth="1"/>
    <col min="47" max="47" width="6.6640625" style="22" customWidth="1"/>
    <col min="48" max="48" width="5.44140625" style="22" bestFit="1" customWidth="1"/>
    <col min="49" max="49" width="6.6640625" style="22" customWidth="1"/>
    <col min="50" max="50" width="5.44140625" style="22" customWidth="1"/>
    <col min="51" max="51" width="5.6640625" style="22" bestFit="1" customWidth="1"/>
    <col min="52" max="52" width="6.6640625" style="22" bestFit="1" customWidth="1"/>
    <col min="53" max="53" width="11" style="22" bestFit="1" customWidth="1"/>
    <col min="54" max="54" width="6.6640625" style="22" bestFit="1" customWidth="1"/>
    <col min="55" max="55" width="8.109375" style="22" bestFit="1" customWidth="1"/>
    <col min="56" max="56" width="6.6640625" style="22" bestFit="1" customWidth="1"/>
    <col min="57" max="57" width="9" style="22" customWidth="1"/>
    <col min="58" max="58" width="36.44140625" style="22" customWidth="1"/>
    <col min="59" max="59" width="39" style="22" customWidth="1"/>
    <col min="60" max="16384" width="10.6640625" style="22"/>
  </cols>
  <sheetData>
    <row r="1" spans="1:59" ht="22.15" customHeight="1" x14ac:dyDescent="0.25">
      <c r="A1" s="698" t="s">
        <v>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  <c r="AY1" s="698"/>
      <c r="AZ1" s="698"/>
      <c r="BA1" s="698"/>
      <c r="BB1" s="698"/>
      <c r="BC1" s="698"/>
      <c r="BD1" s="698"/>
      <c r="BE1" s="698"/>
    </row>
    <row r="2" spans="1:59" ht="22.15" customHeight="1" x14ac:dyDescent="0.25">
      <c r="A2" s="636" t="s">
        <v>231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6"/>
    </row>
    <row r="3" spans="1:59" ht="22.5" x14ac:dyDescent="0.25">
      <c r="A3" s="699" t="s">
        <v>453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  <c r="AG3" s="699"/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699"/>
      <c r="AZ3" s="699"/>
      <c r="BA3" s="699"/>
      <c r="BB3" s="699"/>
      <c r="BC3" s="699"/>
      <c r="BD3" s="699"/>
      <c r="BE3" s="699"/>
    </row>
    <row r="4" spans="1:59" s="23" customFormat="1" ht="22.5" x14ac:dyDescent="0.25">
      <c r="A4" s="636" t="s">
        <v>2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  <c r="AO4" s="636"/>
      <c r="AP4" s="636"/>
      <c r="AQ4" s="636"/>
      <c r="AR4" s="636"/>
      <c r="AS4" s="636"/>
      <c r="AT4" s="636"/>
      <c r="AU4" s="636"/>
      <c r="AV4" s="636"/>
      <c r="AW4" s="636"/>
      <c r="AX4" s="636"/>
      <c r="AY4" s="636"/>
      <c r="AZ4" s="636"/>
      <c r="BA4" s="636"/>
      <c r="BB4" s="636"/>
      <c r="BC4" s="636"/>
      <c r="BD4" s="636"/>
      <c r="BE4" s="636"/>
    </row>
    <row r="5" spans="1:59" ht="24" customHeight="1" thickBot="1" x14ac:dyDescent="0.3">
      <c r="A5" s="635" t="s">
        <v>3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U5" s="635"/>
      <c r="AV5" s="635"/>
      <c r="AW5" s="635"/>
      <c r="AX5" s="635"/>
      <c r="AY5" s="635"/>
      <c r="AZ5" s="635"/>
      <c r="BA5" s="635"/>
      <c r="BB5" s="635"/>
      <c r="BC5" s="635"/>
      <c r="BD5" s="635"/>
      <c r="BE5" s="635"/>
    </row>
    <row r="6" spans="1:59" ht="15.75" customHeight="1" thickTop="1" thickBot="1" x14ac:dyDescent="0.3">
      <c r="A6" s="677" t="s">
        <v>4</v>
      </c>
      <c r="B6" s="680" t="s">
        <v>5</v>
      </c>
      <c r="C6" s="683" t="s">
        <v>6</v>
      </c>
      <c r="D6" s="686" t="s">
        <v>7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 t="s">
        <v>7</v>
      </c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N6" s="687"/>
      <c r="AO6" s="687"/>
      <c r="AP6" s="687"/>
      <c r="AQ6" s="687"/>
      <c r="AR6" s="687"/>
      <c r="AS6" s="687"/>
      <c r="AT6" s="687"/>
      <c r="AU6" s="687"/>
      <c r="AV6" s="687"/>
      <c r="AW6" s="687"/>
      <c r="AX6" s="687"/>
      <c r="AY6" s="687"/>
      <c r="AZ6" s="700" t="s">
        <v>8</v>
      </c>
      <c r="BA6" s="701"/>
      <c r="BB6" s="701"/>
      <c r="BC6" s="701"/>
      <c r="BD6" s="701"/>
      <c r="BE6" s="702"/>
      <c r="BF6" s="732" t="s">
        <v>9</v>
      </c>
      <c r="BG6" s="732" t="s">
        <v>10</v>
      </c>
    </row>
    <row r="7" spans="1:59" ht="15.75" customHeight="1" x14ac:dyDescent="0.3">
      <c r="A7" s="678"/>
      <c r="B7" s="681"/>
      <c r="C7" s="684"/>
      <c r="D7" s="707" t="s">
        <v>11</v>
      </c>
      <c r="E7" s="708"/>
      <c r="F7" s="708"/>
      <c r="G7" s="708"/>
      <c r="H7" s="708"/>
      <c r="I7" s="709"/>
      <c r="J7" s="710" t="s">
        <v>12</v>
      </c>
      <c r="K7" s="708"/>
      <c r="L7" s="708"/>
      <c r="M7" s="708"/>
      <c r="N7" s="708"/>
      <c r="O7" s="711"/>
      <c r="P7" s="707" t="s">
        <v>13</v>
      </c>
      <c r="Q7" s="708"/>
      <c r="R7" s="708"/>
      <c r="S7" s="708"/>
      <c r="T7" s="708"/>
      <c r="U7" s="709"/>
      <c r="V7" s="710" t="s">
        <v>14</v>
      </c>
      <c r="W7" s="708"/>
      <c r="X7" s="708"/>
      <c r="Y7" s="708"/>
      <c r="Z7" s="708"/>
      <c r="AA7" s="709"/>
      <c r="AB7" s="707" t="s">
        <v>15</v>
      </c>
      <c r="AC7" s="708"/>
      <c r="AD7" s="708"/>
      <c r="AE7" s="708"/>
      <c r="AF7" s="708"/>
      <c r="AG7" s="709"/>
      <c r="AH7" s="710" t="s">
        <v>16</v>
      </c>
      <c r="AI7" s="708"/>
      <c r="AJ7" s="708"/>
      <c r="AK7" s="708"/>
      <c r="AL7" s="708"/>
      <c r="AM7" s="711"/>
      <c r="AN7" s="707" t="s">
        <v>17</v>
      </c>
      <c r="AO7" s="708"/>
      <c r="AP7" s="708"/>
      <c r="AQ7" s="708"/>
      <c r="AR7" s="708"/>
      <c r="AS7" s="709"/>
      <c r="AT7" s="710" t="s">
        <v>18</v>
      </c>
      <c r="AU7" s="708"/>
      <c r="AV7" s="708"/>
      <c r="AW7" s="708"/>
      <c r="AX7" s="708"/>
      <c r="AY7" s="709"/>
      <c r="AZ7" s="703"/>
      <c r="BA7" s="704"/>
      <c r="BB7" s="704"/>
      <c r="BC7" s="704"/>
      <c r="BD7" s="704"/>
      <c r="BE7" s="705"/>
      <c r="BF7" s="740"/>
      <c r="BG7" s="733"/>
    </row>
    <row r="8" spans="1:59" ht="15.75" customHeight="1" x14ac:dyDescent="0.25">
      <c r="A8" s="678"/>
      <c r="B8" s="681"/>
      <c r="C8" s="684"/>
      <c r="D8" s="695" t="s">
        <v>19</v>
      </c>
      <c r="E8" s="725"/>
      <c r="F8" s="726" t="s">
        <v>20</v>
      </c>
      <c r="G8" s="725"/>
      <c r="H8" s="727" t="s">
        <v>21</v>
      </c>
      <c r="I8" s="729" t="s">
        <v>233</v>
      </c>
      <c r="J8" s="724" t="s">
        <v>19</v>
      </c>
      <c r="K8" s="725"/>
      <c r="L8" s="726" t="s">
        <v>20</v>
      </c>
      <c r="M8" s="725"/>
      <c r="N8" s="727" t="s">
        <v>21</v>
      </c>
      <c r="O8" s="728" t="s">
        <v>233</v>
      </c>
      <c r="P8" s="695" t="s">
        <v>19</v>
      </c>
      <c r="Q8" s="725"/>
      <c r="R8" s="726" t="s">
        <v>20</v>
      </c>
      <c r="S8" s="725"/>
      <c r="T8" s="727" t="s">
        <v>21</v>
      </c>
      <c r="U8" s="729" t="s">
        <v>233</v>
      </c>
      <c r="V8" s="724" t="s">
        <v>19</v>
      </c>
      <c r="W8" s="725"/>
      <c r="X8" s="726" t="s">
        <v>20</v>
      </c>
      <c r="Y8" s="725"/>
      <c r="Z8" s="727" t="s">
        <v>21</v>
      </c>
      <c r="AA8" s="734" t="s">
        <v>233</v>
      </c>
      <c r="AB8" s="695" t="s">
        <v>19</v>
      </c>
      <c r="AC8" s="725"/>
      <c r="AD8" s="726" t="s">
        <v>20</v>
      </c>
      <c r="AE8" s="725"/>
      <c r="AF8" s="727" t="s">
        <v>21</v>
      </c>
      <c r="AG8" s="729" t="s">
        <v>233</v>
      </c>
      <c r="AH8" s="724" t="s">
        <v>19</v>
      </c>
      <c r="AI8" s="725"/>
      <c r="AJ8" s="726" t="s">
        <v>20</v>
      </c>
      <c r="AK8" s="725"/>
      <c r="AL8" s="727" t="s">
        <v>21</v>
      </c>
      <c r="AM8" s="728" t="s">
        <v>233</v>
      </c>
      <c r="AN8" s="695" t="s">
        <v>19</v>
      </c>
      <c r="AO8" s="725"/>
      <c r="AP8" s="726" t="s">
        <v>20</v>
      </c>
      <c r="AQ8" s="725"/>
      <c r="AR8" s="727" t="s">
        <v>21</v>
      </c>
      <c r="AS8" s="729" t="s">
        <v>233</v>
      </c>
      <c r="AT8" s="724" t="s">
        <v>19</v>
      </c>
      <c r="AU8" s="725"/>
      <c r="AV8" s="726" t="s">
        <v>20</v>
      </c>
      <c r="AW8" s="725"/>
      <c r="AX8" s="727" t="s">
        <v>21</v>
      </c>
      <c r="AY8" s="734" t="s">
        <v>233</v>
      </c>
      <c r="AZ8" s="724" t="s">
        <v>19</v>
      </c>
      <c r="BA8" s="725"/>
      <c r="BB8" s="726" t="s">
        <v>20</v>
      </c>
      <c r="BC8" s="725"/>
      <c r="BD8" s="727" t="s">
        <v>21</v>
      </c>
      <c r="BE8" s="741" t="s">
        <v>24</v>
      </c>
      <c r="BF8" s="740"/>
      <c r="BG8" s="733"/>
    </row>
    <row r="9" spans="1:59" ht="80.150000000000006" customHeight="1" thickBot="1" x14ac:dyDescent="0.3">
      <c r="A9" s="679"/>
      <c r="B9" s="682"/>
      <c r="C9" s="685"/>
      <c r="D9" s="24" t="s">
        <v>234</v>
      </c>
      <c r="E9" s="25" t="s">
        <v>235</v>
      </c>
      <c r="F9" s="26" t="s">
        <v>234</v>
      </c>
      <c r="G9" s="25" t="s">
        <v>235</v>
      </c>
      <c r="H9" s="692"/>
      <c r="I9" s="697"/>
      <c r="J9" s="27" t="s">
        <v>234</v>
      </c>
      <c r="K9" s="25" t="s">
        <v>235</v>
      </c>
      <c r="L9" s="26" t="s">
        <v>234</v>
      </c>
      <c r="M9" s="25" t="s">
        <v>235</v>
      </c>
      <c r="N9" s="692"/>
      <c r="O9" s="694"/>
      <c r="P9" s="24" t="s">
        <v>234</v>
      </c>
      <c r="Q9" s="25" t="s">
        <v>235</v>
      </c>
      <c r="R9" s="26" t="s">
        <v>234</v>
      </c>
      <c r="S9" s="25" t="s">
        <v>235</v>
      </c>
      <c r="T9" s="692"/>
      <c r="U9" s="697"/>
      <c r="V9" s="27" t="s">
        <v>234</v>
      </c>
      <c r="W9" s="25" t="s">
        <v>235</v>
      </c>
      <c r="X9" s="26" t="s">
        <v>234</v>
      </c>
      <c r="Y9" s="25" t="s">
        <v>235</v>
      </c>
      <c r="Z9" s="692"/>
      <c r="AA9" s="722"/>
      <c r="AB9" s="24" t="s">
        <v>234</v>
      </c>
      <c r="AC9" s="25" t="s">
        <v>235</v>
      </c>
      <c r="AD9" s="26" t="s">
        <v>234</v>
      </c>
      <c r="AE9" s="25" t="s">
        <v>235</v>
      </c>
      <c r="AF9" s="692"/>
      <c r="AG9" s="697"/>
      <c r="AH9" s="27" t="s">
        <v>234</v>
      </c>
      <c r="AI9" s="25" t="s">
        <v>235</v>
      </c>
      <c r="AJ9" s="26" t="s">
        <v>234</v>
      </c>
      <c r="AK9" s="25" t="s">
        <v>235</v>
      </c>
      <c r="AL9" s="692"/>
      <c r="AM9" s="694"/>
      <c r="AN9" s="24" t="s">
        <v>234</v>
      </c>
      <c r="AO9" s="25" t="s">
        <v>235</v>
      </c>
      <c r="AP9" s="26" t="s">
        <v>234</v>
      </c>
      <c r="AQ9" s="25" t="s">
        <v>235</v>
      </c>
      <c r="AR9" s="692"/>
      <c r="AS9" s="697"/>
      <c r="AT9" s="27" t="s">
        <v>234</v>
      </c>
      <c r="AU9" s="25" t="s">
        <v>235</v>
      </c>
      <c r="AV9" s="26" t="s">
        <v>234</v>
      </c>
      <c r="AW9" s="25" t="s">
        <v>235</v>
      </c>
      <c r="AX9" s="692"/>
      <c r="AY9" s="722"/>
      <c r="AZ9" s="27" t="s">
        <v>234</v>
      </c>
      <c r="BA9" s="25" t="s">
        <v>236</v>
      </c>
      <c r="BB9" s="26" t="s">
        <v>234</v>
      </c>
      <c r="BC9" s="25" t="s">
        <v>236</v>
      </c>
      <c r="BD9" s="692"/>
      <c r="BE9" s="715"/>
      <c r="BF9" s="740"/>
      <c r="BG9" s="733"/>
    </row>
    <row r="10" spans="1:59" s="32" customFormat="1" ht="15.75" customHeight="1" thickBot="1" x14ac:dyDescent="0.4">
      <c r="A10" s="28"/>
      <c r="B10" s="29"/>
      <c r="C10" s="30" t="s">
        <v>237</v>
      </c>
      <c r="D10" s="31">
        <f>SUM([1]SZAK!D58)</f>
        <v>0</v>
      </c>
      <c r="E10" s="31">
        <f>SUM([1]SZAK!E58)</f>
        <v>0</v>
      </c>
      <c r="F10" s="31">
        <f>SUM([1]SZAK!F58)</f>
        <v>30</v>
      </c>
      <c r="G10" s="31">
        <f>SUM([1]SZAK!G58)</f>
        <v>600</v>
      </c>
      <c r="H10" s="31">
        <f>SUM([1]SZAK!H58)</f>
        <v>27</v>
      </c>
      <c r="I10" s="31">
        <f>SUM([1]SZAK!I58)</f>
        <v>0</v>
      </c>
      <c r="J10" s="31">
        <f>SUM([1]SZAK!J58)</f>
        <v>16</v>
      </c>
      <c r="K10" s="31">
        <f>SUM([1]SZAK!K58)</f>
        <v>224</v>
      </c>
      <c r="L10" s="31">
        <f>SUM([1]SZAK!L58)</f>
        <v>17</v>
      </c>
      <c r="M10" s="31">
        <f>SUM([1]SZAK!M58)</f>
        <v>238</v>
      </c>
      <c r="N10" s="31">
        <f>SUM([1]SZAK!N58)</f>
        <v>27</v>
      </c>
      <c r="O10" s="31">
        <f>SUM([1]SZAK!O58)</f>
        <v>0</v>
      </c>
      <c r="P10" s="31">
        <f>SUM([1]SZAK!P58)</f>
        <v>9</v>
      </c>
      <c r="Q10" s="31">
        <f>SUM([1]SZAK!Q58)</f>
        <v>126</v>
      </c>
      <c r="R10" s="31">
        <f>SUM([1]SZAK!R58)</f>
        <v>22</v>
      </c>
      <c r="S10" s="31">
        <f>SUM([1]SZAK!S58)</f>
        <v>318</v>
      </c>
      <c r="T10" s="31">
        <f>SUM([1]SZAK!T58)</f>
        <v>31</v>
      </c>
      <c r="U10" s="31">
        <f>SUM([1]SZAK!U58)</f>
        <v>0</v>
      </c>
      <c r="V10" s="31">
        <f>SUM([1]SZAK!V58)</f>
        <v>16</v>
      </c>
      <c r="W10" s="31">
        <f>SUM([1]SZAK!W58)</f>
        <v>224</v>
      </c>
      <c r="X10" s="31">
        <f>SUM([1]SZAK!X58)</f>
        <v>12</v>
      </c>
      <c r="Y10" s="31">
        <f>SUM([1]SZAK!Y58)</f>
        <v>182</v>
      </c>
      <c r="Z10" s="31">
        <f>SUM([1]SZAK!Z58)</f>
        <v>32</v>
      </c>
      <c r="AA10" s="31">
        <f>SUM([1]SZAK!AA58)</f>
        <v>0</v>
      </c>
      <c r="AB10" s="31">
        <f>SUM([1]SZAK!AB58)</f>
        <v>2</v>
      </c>
      <c r="AC10" s="31">
        <f>SUM([1]SZAK!AC58)</f>
        <v>28</v>
      </c>
      <c r="AD10" s="31">
        <f>SUM([1]SZAK!AD58)</f>
        <v>5</v>
      </c>
      <c r="AE10" s="31">
        <f>SUM([1]SZAK!AE58)</f>
        <v>70</v>
      </c>
      <c r="AF10" s="31">
        <f>SUM([1]SZAK!AF58)</f>
        <v>7</v>
      </c>
      <c r="AG10" s="31">
        <f>SUM([1]SZAK!AG58)</f>
        <v>0</v>
      </c>
      <c r="AH10" s="31">
        <f>SUM([1]SZAK!AH58)</f>
        <v>3</v>
      </c>
      <c r="AI10" s="31">
        <f>SUM([1]SZAK!AI58)</f>
        <v>42</v>
      </c>
      <c r="AJ10" s="31">
        <f>SUM([1]SZAK!AJ58)</f>
        <v>3</v>
      </c>
      <c r="AK10" s="31">
        <f>SUM([1]SZAK!AK58)</f>
        <v>42</v>
      </c>
      <c r="AL10" s="31">
        <f>SUM([1]SZAK!AL58)</f>
        <v>7</v>
      </c>
      <c r="AM10" s="31">
        <f>SUM([1]SZAK!AM58)</f>
        <v>0</v>
      </c>
      <c r="AN10" s="31">
        <f>SUM([1]SZAK!AN58)</f>
        <v>2</v>
      </c>
      <c r="AO10" s="31">
        <f>SUM([1]SZAK!AO58)</f>
        <v>28</v>
      </c>
      <c r="AP10" s="31">
        <f>SUM([1]SZAK!AP58)</f>
        <v>2</v>
      </c>
      <c r="AQ10" s="31">
        <f>SUM([1]SZAK!AQ58)</f>
        <v>28</v>
      </c>
      <c r="AR10" s="31">
        <f>SUM([1]SZAK!AR58)</f>
        <v>5</v>
      </c>
      <c r="AS10" s="31">
        <f>SUM([1]SZAK!AS58)</f>
        <v>0</v>
      </c>
      <c r="AT10" s="31">
        <f>SUM([1]SZAK!AT58)</f>
        <v>0</v>
      </c>
      <c r="AU10" s="31">
        <f>SUM([1]SZAK!AU58)</f>
        <v>0</v>
      </c>
      <c r="AV10" s="31">
        <f>SUM([1]SZAK!AV58)</f>
        <v>2</v>
      </c>
      <c r="AW10" s="31">
        <f>SUM([1]SZAK!AW58)</f>
        <v>28</v>
      </c>
      <c r="AX10" s="31">
        <f>SUM([1]SZAK!AX58)</f>
        <v>10</v>
      </c>
      <c r="AY10" s="31">
        <f>SUM([1]SZAK!AY58)</f>
        <v>0</v>
      </c>
      <c r="AZ10" s="31">
        <f>SUM([1]SZAK!AZ58)</f>
        <v>40</v>
      </c>
      <c r="BA10" s="31">
        <f>SUM([1]SZAK!BA58)</f>
        <v>672</v>
      </c>
      <c r="BB10" s="31">
        <f>SUM([1]SZAK!BB58)</f>
        <v>93</v>
      </c>
      <c r="BC10" s="31">
        <f>SUM([1]SZAK!BC58)</f>
        <v>1506</v>
      </c>
      <c r="BD10" s="31">
        <f>SUM([1]SZAK!BD58)</f>
        <v>146</v>
      </c>
      <c r="BE10" s="116">
        <f>SUM([1]SZAK!BE58)</f>
        <v>141</v>
      </c>
      <c r="BF10" s="463"/>
      <c r="BG10" s="464"/>
    </row>
    <row r="11" spans="1:59" s="32" customFormat="1" ht="15.75" customHeight="1" x14ac:dyDescent="0.35">
      <c r="A11" s="33" t="s">
        <v>12</v>
      </c>
      <c r="B11" s="34"/>
      <c r="C11" s="311" t="s">
        <v>238</v>
      </c>
      <c r="D11" s="103"/>
      <c r="E11" s="465"/>
      <c r="F11" s="466"/>
      <c r="G11" s="465"/>
      <c r="H11" s="466"/>
      <c r="I11" s="467"/>
      <c r="J11" s="466"/>
      <c r="K11" s="465"/>
      <c r="L11" s="466"/>
      <c r="M11" s="465"/>
      <c r="N11" s="466"/>
      <c r="O11" s="467"/>
      <c r="P11" s="466"/>
      <c r="Q11" s="465"/>
      <c r="R11" s="466"/>
      <c r="S11" s="465"/>
      <c r="T11" s="466"/>
      <c r="U11" s="467"/>
      <c r="V11" s="466"/>
      <c r="W11" s="465"/>
      <c r="X11" s="466"/>
      <c r="Y11" s="465"/>
      <c r="Z11" s="466"/>
      <c r="AA11" s="35"/>
      <c r="AB11" s="103"/>
      <c r="AC11" s="465"/>
      <c r="AD11" s="466"/>
      <c r="AE11" s="465"/>
      <c r="AF11" s="466"/>
      <c r="AG11" s="467"/>
      <c r="AH11" s="466"/>
      <c r="AI11" s="465"/>
      <c r="AJ11" s="466"/>
      <c r="AK11" s="465"/>
      <c r="AL11" s="466"/>
      <c r="AM11" s="467"/>
      <c r="AN11" s="466"/>
      <c r="AO11" s="465"/>
      <c r="AP11" s="466"/>
      <c r="AQ11" s="465"/>
      <c r="AR11" s="466"/>
      <c r="AS11" s="467"/>
      <c r="AT11" s="466"/>
      <c r="AU11" s="465"/>
      <c r="AV11" s="466"/>
      <c r="AW11" s="465"/>
      <c r="AX11" s="466"/>
      <c r="AY11" s="35"/>
      <c r="AZ11" s="36"/>
      <c r="BA11" s="36"/>
      <c r="BB11" s="36"/>
      <c r="BC11" s="36"/>
      <c r="BD11" s="36"/>
      <c r="BE11" s="37"/>
      <c r="BF11" s="469"/>
      <c r="BG11" s="469"/>
    </row>
    <row r="12" spans="1:59" ht="15.75" customHeight="1" x14ac:dyDescent="0.35">
      <c r="A12" s="156" t="s">
        <v>287</v>
      </c>
      <c r="B12" s="470" t="s">
        <v>139</v>
      </c>
      <c r="C12" s="471" t="s">
        <v>288</v>
      </c>
      <c r="D12" s="472"/>
      <c r="E12" s="473"/>
      <c r="F12" s="472"/>
      <c r="G12" s="473"/>
      <c r="H12" s="472"/>
      <c r="I12" s="474"/>
      <c r="J12" s="475"/>
      <c r="K12" s="473" t="str">
        <f t="shared" ref="K12:K27" si="0">IF(J12*14=0,"",J12*14)</f>
        <v/>
      </c>
      <c r="L12" s="472"/>
      <c r="M12" s="473" t="str">
        <f t="shared" ref="M12:M27" si="1">IF(L12*14=0,"",L12*14)</f>
        <v/>
      </c>
      <c r="N12" s="472"/>
      <c r="O12" s="476"/>
      <c r="P12" s="472"/>
      <c r="Q12" s="473" t="str">
        <f t="shared" ref="Q12:Q27" si="2">IF(P12*14=0,"",P12*14)</f>
        <v/>
      </c>
      <c r="R12" s="472"/>
      <c r="S12" s="473" t="str">
        <f t="shared" ref="S12:S27" si="3">IF(R12*14=0,"",R12*14)</f>
        <v/>
      </c>
      <c r="T12" s="472"/>
      <c r="U12" s="474"/>
      <c r="V12" s="475"/>
      <c r="W12" s="473" t="str">
        <f t="shared" ref="W12:W27" si="4">IF(V12*14=0,"",V12*14)</f>
        <v/>
      </c>
      <c r="X12" s="472"/>
      <c r="Y12" s="473" t="str">
        <f t="shared" ref="Y12:Y27" si="5">IF(X12*14=0,"",X12*14)</f>
        <v/>
      </c>
      <c r="Z12" s="472"/>
      <c r="AA12" s="476"/>
      <c r="AB12" s="472">
        <v>3</v>
      </c>
      <c r="AC12" s="473">
        <f t="shared" ref="AC12:AC27" si="6">IF(AB12*14=0,"",AB12*14)</f>
        <v>42</v>
      </c>
      <c r="AD12" s="472">
        <v>2</v>
      </c>
      <c r="AE12" s="473">
        <f t="shared" ref="AE12:AE27" si="7">IF(AD12*14=0,"",AD12*14)</f>
        <v>28</v>
      </c>
      <c r="AF12" s="477">
        <v>4</v>
      </c>
      <c r="AG12" s="474" t="s">
        <v>31</v>
      </c>
      <c r="AH12" s="475"/>
      <c r="AI12" s="473" t="str">
        <f t="shared" ref="AI12:AI27" si="8">IF(AH12*14=0,"",AH12*14)</f>
        <v/>
      </c>
      <c r="AJ12" s="472"/>
      <c r="AK12" s="473" t="str">
        <f t="shared" ref="AK12:AK27" si="9">IF(AJ12*14=0,"",AJ12*14)</f>
        <v/>
      </c>
      <c r="AL12" s="472"/>
      <c r="AM12" s="476"/>
      <c r="AN12" s="475"/>
      <c r="AO12" s="473" t="str">
        <f t="shared" ref="AO12:AO28" si="10">IF(AN12*14=0,"",AN12*14)</f>
        <v/>
      </c>
      <c r="AP12" s="478"/>
      <c r="AQ12" s="473" t="str">
        <f t="shared" ref="AQ12:AQ28" si="11">IF(AP12*14=0,"",AP12*14)</f>
        <v/>
      </c>
      <c r="AR12" s="478"/>
      <c r="AS12" s="479"/>
      <c r="AT12" s="472"/>
      <c r="AU12" s="473" t="str">
        <f t="shared" ref="AU12:AU27" si="12">IF(AT12*14=0,"",AT12*14)</f>
        <v/>
      </c>
      <c r="AV12" s="472"/>
      <c r="AW12" s="473" t="str">
        <f t="shared" ref="AW12:AW27" si="13">IF(AV12*14=0,"",AV12*14)</f>
        <v/>
      </c>
      <c r="AX12" s="472"/>
      <c r="AY12" s="472"/>
      <c r="AZ12" s="480">
        <f t="shared" ref="AZ12:AZ28" si="14">IF(D12+J12+P12+V12+AB12+AH12+AN12+AT12=0,"",D12+J12+P12+V12+AB12+AH12+AN12+AT12)</f>
        <v>3</v>
      </c>
      <c r="BA12" s="473">
        <f t="shared" ref="BA12:BA28" si="15">IF((D12+J12+P12+V12+AB12+AH12+AN12+AT12)*14=0,"",(D12+J12+P12+V12+AB12+AH12+AN12+AT12)*14)</f>
        <v>42</v>
      </c>
      <c r="BB12" s="481">
        <f t="shared" ref="BB12:BB28" si="16">IF(F12+L12+R12+X12+AD12+AJ12+AP12+AV12=0,"",F12+L12+R12+X12+AD12+AJ12+AP12+AV12)</f>
        <v>2</v>
      </c>
      <c r="BC12" s="473">
        <f t="shared" ref="BC12:BC28" si="17">IF((L12+F12+R12+X12+AD12+AJ12+AP12+AV12)*14=0,"",(L12+F12+R12+X12+AD12+AJ12+AP12+AV12)*14)</f>
        <v>28</v>
      </c>
      <c r="BD12" s="481">
        <f t="shared" ref="BD12:BD28" si="18">IF(N12+H12+T12+Z12+AF12+AL12+AR12+AX12=0,"",N12+H12+T12+Z12+AF12+AL12+AR12+AX12)</f>
        <v>4</v>
      </c>
      <c r="BE12" s="534">
        <f t="shared" ref="BE12:BE28" si="19">IF(D12+F12+L12+J12+P12+R12+V12+X12+AB12+AD12+AH12+AJ12+AN12+AP12+AT12+AV12=0,"",D12+F12+L12+J12+P12+R12+V12+X12+AB12+AD12+AH12+AJ12+AN12+AP12+AT12+AV12)</f>
        <v>5</v>
      </c>
      <c r="BF12" s="484" t="s">
        <v>87</v>
      </c>
      <c r="BG12" s="484" t="s">
        <v>289</v>
      </c>
    </row>
    <row r="13" spans="1:59" ht="15.75" customHeight="1" x14ac:dyDescent="0.35">
      <c r="A13" s="136" t="s">
        <v>244</v>
      </c>
      <c r="B13" s="326" t="s">
        <v>139</v>
      </c>
      <c r="C13" s="319" t="s">
        <v>245</v>
      </c>
      <c r="D13" s="580"/>
      <c r="E13" s="581"/>
      <c r="F13" s="580"/>
      <c r="G13" s="581"/>
      <c r="H13" s="580"/>
      <c r="I13" s="582"/>
      <c r="J13" s="583"/>
      <c r="K13" s="581"/>
      <c r="L13" s="580"/>
      <c r="M13" s="581"/>
      <c r="N13" s="580"/>
      <c r="O13" s="584"/>
      <c r="P13" s="580"/>
      <c r="Q13" s="581"/>
      <c r="R13" s="580"/>
      <c r="S13" s="581"/>
      <c r="T13" s="580"/>
      <c r="U13" s="582"/>
      <c r="V13" s="583"/>
      <c r="W13" s="581"/>
      <c r="X13" s="580"/>
      <c r="Y13" s="581"/>
      <c r="Z13" s="580"/>
      <c r="AA13" s="584"/>
      <c r="AB13" s="580">
        <v>1</v>
      </c>
      <c r="AC13" s="473">
        <f t="shared" si="6"/>
        <v>14</v>
      </c>
      <c r="AD13" s="580">
        <v>2</v>
      </c>
      <c r="AE13" s="473">
        <f t="shared" si="7"/>
        <v>28</v>
      </c>
      <c r="AF13" s="585">
        <v>4</v>
      </c>
      <c r="AG13" s="474" t="s">
        <v>31</v>
      </c>
      <c r="AH13" s="583"/>
      <c r="AI13" s="581"/>
      <c r="AJ13" s="580"/>
      <c r="AK13" s="581"/>
      <c r="AL13" s="580"/>
      <c r="AM13" s="584"/>
      <c r="AN13" s="583"/>
      <c r="AO13" s="581"/>
      <c r="AP13" s="586"/>
      <c r="AQ13" s="581"/>
      <c r="AR13" s="586"/>
      <c r="AS13" s="587"/>
      <c r="AT13" s="580"/>
      <c r="AU13" s="581"/>
      <c r="AV13" s="580"/>
      <c r="AW13" s="581"/>
      <c r="AX13" s="580"/>
      <c r="AY13" s="580"/>
      <c r="AZ13" s="480">
        <f t="shared" si="14"/>
        <v>1</v>
      </c>
      <c r="BA13" s="473">
        <f t="shared" si="15"/>
        <v>14</v>
      </c>
      <c r="BB13" s="481">
        <f t="shared" si="16"/>
        <v>2</v>
      </c>
      <c r="BC13" s="473">
        <f t="shared" si="17"/>
        <v>28</v>
      </c>
      <c r="BD13" s="481">
        <f>IF(N13+H13+T13+Z13+AF13+AL13+AR13+AX13=0,"",N13+H13+T13+Z13+AF13+AL13+AR13+AX13)</f>
        <v>4</v>
      </c>
      <c r="BE13" s="482">
        <f t="shared" si="19"/>
        <v>3</v>
      </c>
      <c r="BF13" s="176" t="s">
        <v>165</v>
      </c>
      <c r="BG13" s="176" t="s">
        <v>166</v>
      </c>
    </row>
    <row r="14" spans="1:59" ht="15.75" customHeight="1" x14ac:dyDescent="0.35">
      <c r="A14" s="156" t="s">
        <v>290</v>
      </c>
      <c r="B14" s="470" t="s">
        <v>139</v>
      </c>
      <c r="C14" s="471" t="s">
        <v>291</v>
      </c>
      <c r="D14" s="472"/>
      <c r="E14" s="473"/>
      <c r="F14" s="472"/>
      <c r="G14" s="473"/>
      <c r="H14" s="472"/>
      <c r="I14" s="474"/>
      <c r="J14" s="475"/>
      <c r="K14" s="473" t="str">
        <f t="shared" si="0"/>
        <v/>
      </c>
      <c r="L14" s="472"/>
      <c r="M14" s="473" t="str">
        <f t="shared" si="1"/>
        <v/>
      </c>
      <c r="N14" s="472"/>
      <c r="O14" s="476"/>
      <c r="P14" s="472"/>
      <c r="Q14" s="473" t="str">
        <f t="shared" si="2"/>
        <v/>
      </c>
      <c r="R14" s="472"/>
      <c r="S14" s="473" t="str">
        <f t="shared" si="3"/>
        <v/>
      </c>
      <c r="T14" s="472"/>
      <c r="U14" s="474"/>
      <c r="V14" s="475"/>
      <c r="W14" s="473" t="str">
        <f t="shared" si="4"/>
        <v/>
      </c>
      <c r="X14" s="472"/>
      <c r="Y14" s="473" t="str">
        <f t="shared" si="5"/>
        <v/>
      </c>
      <c r="Z14" s="472"/>
      <c r="AA14" s="476"/>
      <c r="AB14" s="472">
        <v>2</v>
      </c>
      <c r="AC14" s="473">
        <f t="shared" si="6"/>
        <v>28</v>
      </c>
      <c r="AD14" s="472">
        <v>1</v>
      </c>
      <c r="AE14" s="473">
        <f t="shared" si="7"/>
        <v>14</v>
      </c>
      <c r="AF14" s="477">
        <v>3</v>
      </c>
      <c r="AG14" s="474" t="s">
        <v>43</v>
      </c>
      <c r="AH14" s="475"/>
      <c r="AI14" s="473" t="str">
        <f t="shared" si="8"/>
        <v/>
      </c>
      <c r="AJ14" s="472"/>
      <c r="AK14" s="473" t="str">
        <f t="shared" si="9"/>
        <v/>
      </c>
      <c r="AL14" s="472"/>
      <c r="AM14" s="476"/>
      <c r="AN14" s="475"/>
      <c r="AO14" s="473" t="str">
        <f t="shared" si="10"/>
        <v/>
      </c>
      <c r="AP14" s="478"/>
      <c r="AQ14" s="473" t="str">
        <f t="shared" si="11"/>
        <v/>
      </c>
      <c r="AR14" s="478"/>
      <c r="AS14" s="479"/>
      <c r="AT14" s="472"/>
      <c r="AU14" s="473" t="str">
        <f t="shared" si="12"/>
        <v/>
      </c>
      <c r="AV14" s="472"/>
      <c r="AW14" s="473" t="str">
        <f t="shared" si="13"/>
        <v/>
      </c>
      <c r="AX14" s="472"/>
      <c r="AY14" s="472"/>
      <c r="AZ14" s="480">
        <f t="shared" si="14"/>
        <v>2</v>
      </c>
      <c r="BA14" s="473">
        <f t="shared" si="15"/>
        <v>28</v>
      </c>
      <c r="BB14" s="481">
        <f t="shared" si="16"/>
        <v>1</v>
      </c>
      <c r="BC14" s="473">
        <f t="shared" si="17"/>
        <v>14</v>
      </c>
      <c r="BD14" s="481">
        <f t="shared" si="18"/>
        <v>3</v>
      </c>
      <c r="BE14" s="534">
        <f t="shared" si="19"/>
        <v>3</v>
      </c>
      <c r="BF14" s="484" t="s">
        <v>87</v>
      </c>
      <c r="BG14" s="484" t="s">
        <v>216</v>
      </c>
    </row>
    <row r="15" spans="1:59" ht="15.75" customHeight="1" x14ac:dyDescent="0.35">
      <c r="A15" s="156" t="s">
        <v>292</v>
      </c>
      <c r="B15" s="470" t="s">
        <v>139</v>
      </c>
      <c r="C15" s="471" t="s">
        <v>293</v>
      </c>
      <c r="D15" s="472"/>
      <c r="E15" s="473"/>
      <c r="F15" s="472"/>
      <c r="G15" s="473"/>
      <c r="H15" s="472"/>
      <c r="I15" s="474"/>
      <c r="J15" s="475"/>
      <c r="K15" s="473" t="str">
        <f t="shared" si="0"/>
        <v/>
      </c>
      <c r="L15" s="472"/>
      <c r="M15" s="473" t="str">
        <f t="shared" si="1"/>
        <v/>
      </c>
      <c r="N15" s="472"/>
      <c r="O15" s="476"/>
      <c r="P15" s="472"/>
      <c r="Q15" s="473" t="str">
        <f t="shared" si="2"/>
        <v/>
      </c>
      <c r="R15" s="472"/>
      <c r="S15" s="473" t="str">
        <f t="shared" si="3"/>
        <v/>
      </c>
      <c r="T15" s="472"/>
      <c r="U15" s="474"/>
      <c r="V15" s="475"/>
      <c r="W15" s="473" t="str">
        <f t="shared" si="4"/>
        <v/>
      </c>
      <c r="X15" s="472"/>
      <c r="Y15" s="473" t="str">
        <f t="shared" si="5"/>
        <v/>
      </c>
      <c r="Z15" s="472"/>
      <c r="AA15" s="476"/>
      <c r="AB15" s="472">
        <v>3</v>
      </c>
      <c r="AC15" s="473">
        <f t="shared" si="6"/>
        <v>42</v>
      </c>
      <c r="AD15" s="472">
        <v>1</v>
      </c>
      <c r="AE15" s="473">
        <f t="shared" si="7"/>
        <v>14</v>
      </c>
      <c r="AF15" s="477">
        <v>4</v>
      </c>
      <c r="AG15" s="474" t="s">
        <v>29</v>
      </c>
      <c r="AH15" s="475"/>
      <c r="AI15" s="473" t="str">
        <f t="shared" si="8"/>
        <v/>
      </c>
      <c r="AJ15" s="472"/>
      <c r="AK15" s="473" t="str">
        <f t="shared" si="9"/>
        <v/>
      </c>
      <c r="AL15" s="472"/>
      <c r="AM15" s="476"/>
      <c r="AN15" s="475"/>
      <c r="AO15" s="473" t="str">
        <f t="shared" si="10"/>
        <v/>
      </c>
      <c r="AP15" s="478"/>
      <c r="AQ15" s="473" t="str">
        <f t="shared" si="11"/>
        <v/>
      </c>
      <c r="AR15" s="478"/>
      <c r="AS15" s="479"/>
      <c r="AT15" s="472"/>
      <c r="AU15" s="473" t="str">
        <f t="shared" si="12"/>
        <v/>
      </c>
      <c r="AV15" s="472"/>
      <c r="AW15" s="473" t="str">
        <f t="shared" si="13"/>
        <v/>
      </c>
      <c r="AX15" s="472"/>
      <c r="AY15" s="472"/>
      <c r="AZ15" s="480">
        <f t="shared" si="14"/>
        <v>3</v>
      </c>
      <c r="BA15" s="473">
        <f t="shared" si="15"/>
        <v>42</v>
      </c>
      <c r="BB15" s="481">
        <f t="shared" si="16"/>
        <v>1</v>
      </c>
      <c r="BC15" s="473">
        <f t="shared" si="17"/>
        <v>14</v>
      </c>
      <c r="BD15" s="481">
        <f t="shared" si="18"/>
        <v>4</v>
      </c>
      <c r="BE15" s="534">
        <f t="shared" si="19"/>
        <v>4</v>
      </c>
      <c r="BF15" s="484" t="s">
        <v>87</v>
      </c>
      <c r="BG15" s="484" t="s">
        <v>88</v>
      </c>
    </row>
    <row r="16" spans="1:59" ht="15.75" customHeight="1" x14ac:dyDescent="0.35">
      <c r="A16" s="156" t="s">
        <v>294</v>
      </c>
      <c r="B16" s="470" t="s">
        <v>139</v>
      </c>
      <c r="C16" s="471" t="s">
        <v>295</v>
      </c>
      <c r="D16" s="472"/>
      <c r="E16" s="473"/>
      <c r="F16" s="472"/>
      <c r="G16" s="473"/>
      <c r="H16" s="472"/>
      <c r="I16" s="474"/>
      <c r="J16" s="475"/>
      <c r="K16" s="473" t="str">
        <f t="shared" si="0"/>
        <v/>
      </c>
      <c r="L16" s="472"/>
      <c r="M16" s="473" t="str">
        <f t="shared" si="1"/>
        <v/>
      </c>
      <c r="N16" s="472"/>
      <c r="O16" s="476"/>
      <c r="P16" s="472"/>
      <c r="Q16" s="473" t="str">
        <f t="shared" si="2"/>
        <v/>
      </c>
      <c r="R16" s="472"/>
      <c r="S16" s="473" t="str">
        <f t="shared" si="3"/>
        <v/>
      </c>
      <c r="T16" s="472"/>
      <c r="U16" s="474"/>
      <c r="V16" s="475"/>
      <c r="W16" s="473" t="str">
        <f t="shared" si="4"/>
        <v/>
      </c>
      <c r="X16" s="472"/>
      <c r="Y16" s="473" t="str">
        <f t="shared" si="5"/>
        <v/>
      </c>
      <c r="Z16" s="472"/>
      <c r="AA16" s="476"/>
      <c r="AB16" s="472">
        <v>3</v>
      </c>
      <c r="AC16" s="473">
        <f t="shared" si="6"/>
        <v>42</v>
      </c>
      <c r="AD16" s="472">
        <v>3</v>
      </c>
      <c r="AE16" s="473">
        <f t="shared" si="7"/>
        <v>42</v>
      </c>
      <c r="AF16" s="477">
        <v>5</v>
      </c>
      <c r="AG16" s="474" t="s">
        <v>93</v>
      </c>
      <c r="AH16" s="475"/>
      <c r="AI16" s="473" t="str">
        <f t="shared" si="8"/>
        <v/>
      </c>
      <c r="AJ16" s="472"/>
      <c r="AK16" s="473" t="str">
        <f t="shared" si="9"/>
        <v/>
      </c>
      <c r="AL16" s="472"/>
      <c r="AM16" s="476"/>
      <c r="AN16" s="475"/>
      <c r="AO16" s="473" t="str">
        <f t="shared" si="10"/>
        <v/>
      </c>
      <c r="AP16" s="478"/>
      <c r="AQ16" s="473" t="str">
        <f t="shared" si="11"/>
        <v/>
      </c>
      <c r="AR16" s="478"/>
      <c r="AS16" s="479"/>
      <c r="AT16" s="472"/>
      <c r="AU16" s="473" t="str">
        <f t="shared" si="12"/>
        <v/>
      </c>
      <c r="AV16" s="472"/>
      <c r="AW16" s="473" t="str">
        <f t="shared" si="13"/>
        <v/>
      </c>
      <c r="AX16" s="472"/>
      <c r="AY16" s="472"/>
      <c r="AZ16" s="480">
        <f t="shared" si="14"/>
        <v>3</v>
      </c>
      <c r="BA16" s="473">
        <f t="shared" si="15"/>
        <v>42</v>
      </c>
      <c r="BB16" s="481">
        <f t="shared" si="16"/>
        <v>3</v>
      </c>
      <c r="BC16" s="473">
        <f t="shared" si="17"/>
        <v>42</v>
      </c>
      <c r="BD16" s="481">
        <f t="shared" si="18"/>
        <v>5</v>
      </c>
      <c r="BE16" s="534">
        <f t="shared" si="19"/>
        <v>6</v>
      </c>
      <c r="BF16" s="484" t="s">
        <v>87</v>
      </c>
      <c r="BG16" s="484" t="s">
        <v>88</v>
      </c>
    </row>
    <row r="17" spans="1:59" ht="15.75" customHeight="1" x14ac:dyDescent="0.35">
      <c r="A17" s="156" t="s">
        <v>296</v>
      </c>
      <c r="B17" s="470" t="s">
        <v>139</v>
      </c>
      <c r="C17" s="471" t="s">
        <v>297</v>
      </c>
      <c r="D17" s="472"/>
      <c r="E17" s="473"/>
      <c r="F17" s="472"/>
      <c r="G17" s="473"/>
      <c r="H17" s="472"/>
      <c r="I17" s="474"/>
      <c r="J17" s="475"/>
      <c r="K17" s="473" t="str">
        <f t="shared" si="0"/>
        <v/>
      </c>
      <c r="L17" s="472"/>
      <c r="M17" s="473" t="str">
        <f t="shared" si="1"/>
        <v/>
      </c>
      <c r="N17" s="472"/>
      <c r="O17" s="476"/>
      <c r="P17" s="472"/>
      <c r="Q17" s="473" t="str">
        <f t="shared" si="2"/>
        <v/>
      </c>
      <c r="R17" s="472"/>
      <c r="S17" s="473" t="str">
        <f t="shared" si="3"/>
        <v/>
      </c>
      <c r="T17" s="472"/>
      <c r="U17" s="474"/>
      <c r="V17" s="475"/>
      <c r="W17" s="473" t="str">
        <f t="shared" si="4"/>
        <v/>
      </c>
      <c r="X17" s="472"/>
      <c r="Y17" s="473" t="str">
        <f t="shared" si="5"/>
        <v/>
      </c>
      <c r="Z17" s="472"/>
      <c r="AA17" s="476"/>
      <c r="AB17" s="472">
        <v>1</v>
      </c>
      <c r="AC17" s="473">
        <f t="shared" si="6"/>
        <v>14</v>
      </c>
      <c r="AD17" s="472">
        <v>1</v>
      </c>
      <c r="AE17" s="473">
        <f t="shared" si="7"/>
        <v>14</v>
      </c>
      <c r="AF17" s="477">
        <v>2</v>
      </c>
      <c r="AG17" s="474" t="s">
        <v>31</v>
      </c>
      <c r="AH17" s="475"/>
      <c r="AI17" s="473" t="str">
        <f t="shared" si="8"/>
        <v/>
      </c>
      <c r="AJ17" s="472"/>
      <c r="AK17" s="473" t="str">
        <f t="shared" si="9"/>
        <v/>
      </c>
      <c r="AL17" s="472"/>
      <c r="AM17" s="476"/>
      <c r="AN17" s="475"/>
      <c r="AO17" s="473" t="str">
        <f t="shared" si="10"/>
        <v/>
      </c>
      <c r="AP17" s="478"/>
      <c r="AQ17" s="473" t="str">
        <f t="shared" si="11"/>
        <v/>
      </c>
      <c r="AR17" s="478"/>
      <c r="AS17" s="479"/>
      <c r="AT17" s="472"/>
      <c r="AU17" s="473" t="str">
        <f t="shared" si="12"/>
        <v/>
      </c>
      <c r="AV17" s="472"/>
      <c r="AW17" s="473" t="str">
        <f t="shared" si="13"/>
        <v/>
      </c>
      <c r="AX17" s="472"/>
      <c r="AY17" s="472"/>
      <c r="AZ17" s="480">
        <f t="shared" si="14"/>
        <v>1</v>
      </c>
      <c r="BA17" s="473">
        <f t="shared" si="15"/>
        <v>14</v>
      </c>
      <c r="BB17" s="481">
        <f t="shared" si="16"/>
        <v>1</v>
      </c>
      <c r="BC17" s="473">
        <f t="shared" si="17"/>
        <v>14</v>
      </c>
      <c r="BD17" s="481">
        <f t="shared" si="18"/>
        <v>2</v>
      </c>
      <c r="BE17" s="534">
        <f t="shared" si="19"/>
        <v>2</v>
      </c>
      <c r="BF17" s="484" t="s">
        <v>87</v>
      </c>
      <c r="BG17" s="484" t="s">
        <v>88</v>
      </c>
    </row>
    <row r="18" spans="1:59" ht="15.75" customHeight="1" x14ac:dyDescent="0.35">
      <c r="A18" s="156" t="s">
        <v>298</v>
      </c>
      <c r="B18" s="470" t="s">
        <v>139</v>
      </c>
      <c r="C18" s="471" t="s">
        <v>299</v>
      </c>
      <c r="D18" s="472"/>
      <c r="E18" s="473"/>
      <c r="F18" s="472"/>
      <c r="G18" s="473"/>
      <c r="H18" s="472"/>
      <c r="I18" s="474"/>
      <c r="J18" s="475"/>
      <c r="K18" s="473" t="str">
        <f t="shared" si="0"/>
        <v/>
      </c>
      <c r="L18" s="472"/>
      <c r="M18" s="473" t="str">
        <f t="shared" si="1"/>
        <v/>
      </c>
      <c r="N18" s="472"/>
      <c r="O18" s="476"/>
      <c r="P18" s="472"/>
      <c r="Q18" s="473" t="str">
        <f t="shared" si="2"/>
        <v/>
      </c>
      <c r="R18" s="472"/>
      <c r="S18" s="473" t="str">
        <f t="shared" si="3"/>
        <v/>
      </c>
      <c r="T18" s="472"/>
      <c r="U18" s="474"/>
      <c r="V18" s="475"/>
      <c r="W18" s="473" t="str">
        <f t="shared" si="4"/>
        <v/>
      </c>
      <c r="X18" s="472"/>
      <c r="Y18" s="473" t="str">
        <f t="shared" si="5"/>
        <v/>
      </c>
      <c r="Z18" s="472"/>
      <c r="AA18" s="476"/>
      <c r="AB18" s="472">
        <v>1</v>
      </c>
      <c r="AC18" s="473">
        <f t="shared" si="6"/>
        <v>14</v>
      </c>
      <c r="AD18" s="472">
        <v>1</v>
      </c>
      <c r="AE18" s="473">
        <f t="shared" si="7"/>
        <v>14</v>
      </c>
      <c r="AF18" s="472">
        <v>3</v>
      </c>
      <c r="AG18" s="474" t="s">
        <v>31</v>
      </c>
      <c r="AH18" s="475"/>
      <c r="AI18" s="473" t="str">
        <f t="shared" si="8"/>
        <v/>
      </c>
      <c r="AJ18" s="472"/>
      <c r="AK18" s="473" t="str">
        <f t="shared" si="9"/>
        <v/>
      </c>
      <c r="AL18" s="472"/>
      <c r="AM18" s="476"/>
      <c r="AN18" s="475"/>
      <c r="AO18" s="473" t="str">
        <f t="shared" si="10"/>
        <v/>
      </c>
      <c r="AP18" s="478"/>
      <c r="AQ18" s="473" t="str">
        <f t="shared" si="11"/>
        <v/>
      </c>
      <c r="AR18" s="478"/>
      <c r="AS18" s="479"/>
      <c r="AT18" s="472"/>
      <c r="AU18" s="473" t="str">
        <f t="shared" si="12"/>
        <v/>
      </c>
      <c r="AV18" s="472"/>
      <c r="AW18" s="473" t="str">
        <f t="shared" si="13"/>
        <v/>
      </c>
      <c r="AX18" s="472"/>
      <c r="AY18" s="472"/>
      <c r="AZ18" s="480">
        <f t="shared" si="14"/>
        <v>1</v>
      </c>
      <c r="BA18" s="473">
        <f t="shared" si="15"/>
        <v>14</v>
      </c>
      <c r="BB18" s="481">
        <f t="shared" si="16"/>
        <v>1</v>
      </c>
      <c r="BC18" s="473">
        <f t="shared" si="17"/>
        <v>14</v>
      </c>
      <c r="BD18" s="481">
        <f t="shared" si="18"/>
        <v>3</v>
      </c>
      <c r="BE18" s="534">
        <f t="shared" si="19"/>
        <v>2</v>
      </c>
      <c r="BF18" s="484" t="s">
        <v>148</v>
      </c>
      <c r="BG18" s="484" t="s">
        <v>209</v>
      </c>
    </row>
    <row r="19" spans="1:59" ht="15.75" customHeight="1" x14ac:dyDescent="0.35">
      <c r="A19" s="156" t="s">
        <v>325</v>
      </c>
      <c r="B19" s="470" t="s">
        <v>139</v>
      </c>
      <c r="C19" s="471" t="s">
        <v>326</v>
      </c>
      <c r="D19" s="472"/>
      <c r="E19" s="473" t="str">
        <f t="shared" ref="E19:E27" si="20">IF(D19*14=0,"",D19*14)</f>
        <v/>
      </c>
      <c r="F19" s="472"/>
      <c r="G19" s="473" t="str">
        <f t="shared" ref="G19:G27" si="21">IF(F19*14=0,"",F19*14)</f>
        <v/>
      </c>
      <c r="H19" s="472"/>
      <c r="I19" s="474"/>
      <c r="J19" s="475"/>
      <c r="K19" s="473" t="str">
        <f t="shared" si="0"/>
        <v/>
      </c>
      <c r="L19" s="472"/>
      <c r="M19" s="473" t="str">
        <f t="shared" si="1"/>
        <v/>
      </c>
      <c r="N19" s="472"/>
      <c r="O19" s="476"/>
      <c r="P19" s="472"/>
      <c r="Q19" s="473" t="str">
        <f t="shared" si="2"/>
        <v/>
      </c>
      <c r="R19" s="472"/>
      <c r="S19" s="473" t="str">
        <f t="shared" si="3"/>
        <v/>
      </c>
      <c r="T19" s="472"/>
      <c r="U19" s="474"/>
      <c r="V19" s="475"/>
      <c r="W19" s="473" t="str">
        <f t="shared" si="4"/>
        <v/>
      </c>
      <c r="X19" s="472"/>
      <c r="Y19" s="473" t="str">
        <f t="shared" si="5"/>
        <v/>
      </c>
      <c r="Z19" s="472"/>
      <c r="AA19" s="476"/>
      <c r="AB19" s="472"/>
      <c r="AC19" s="473" t="str">
        <f t="shared" si="6"/>
        <v/>
      </c>
      <c r="AD19" s="472"/>
      <c r="AE19" s="473" t="str">
        <f t="shared" si="7"/>
        <v/>
      </c>
      <c r="AF19" s="472"/>
      <c r="AG19" s="474"/>
      <c r="AH19" s="475">
        <v>3</v>
      </c>
      <c r="AI19" s="473">
        <f t="shared" si="8"/>
        <v>42</v>
      </c>
      <c r="AJ19" s="472">
        <v>2</v>
      </c>
      <c r="AK19" s="473">
        <f t="shared" si="9"/>
        <v>28</v>
      </c>
      <c r="AL19" s="472">
        <v>5</v>
      </c>
      <c r="AM19" s="476" t="s">
        <v>31</v>
      </c>
      <c r="AN19" s="475"/>
      <c r="AO19" s="473" t="str">
        <f t="shared" si="10"/>
        <v/>
      </c>
      <c r="AP19" s="478"/>
      <c r="AQ19" s="473" t="str">
        <f t="shared" si="11"/>
        <v/>
      </c>
      <c r="AR19" s="478"/>
      <c r="AS19" s="479"/>
      <c r="AT19" s="472"/>
      <c r="AU19" s="473" t="str">
        <f t="shared" si="12"/>
        <v/>
      </c>
      <c r="AV19" s="472"/>
      <c r="AW19" s="473" t="str">
        <f t="shared" si="13"/>
        <v/>
      </c>
      <c r="AX19" s="472"/>
      <c r="AY19" s="472"/>
      <c r="AZ19" s="480">
        <f t="shared" si="14"/>
        <v>3</v>
      </c>
      <c r="BA19" s="473">
        <f t="shared" si="15"/>
        <v>42</v>
      </c>
      <c r="BB19" s="481">
        <f t="shared" si="16"/>
        <v>2</v>
      </c>
      <c r="BC19" s="473">
        <f t="shared" si="17"/>
        <v>28</v>
      </c>
      <c r="BD19" s="481">
        <f t="shared" si="18"/>
        <v>5</v>
      </c>
      <c r="BE19" s="534">
        <f t="shared" si="19"/>
        <v>5</v>
      </c>
      <c r="BF19" s="484" t="s">
        <v>87</v>
      </c>
      <c r="BG19" s="484" t="s">
        <v>289</v>
      </c>
    </row>
    <row r="20" spans="1:59" ht="15.75" customHeight="1" x14ac:dyDescent="0.35">
      <c r="A20" s="156" t="s">
        <v>327</v>
      </c>
      <c r="B20" s="470" t="s">
        <v>139</v>
      </c>
      <c r="C20" s="471" t="s">
        <v>328</v>
      </c>
      <c r="D20" s="472"/>
      <c r="E20" s="473" t="str">
        <f t="shared" si="20"/>
        <v/>
      </c>
      <c r="F20" s="472"/>
      <c r="G20" s="473" t="str">
        <f t="shared" si="21"/>
        <v/>
      </c>
      <c r="H20" s="472"/>
      <c r="I20" s="474"/>
      <c r="J20" s="475"/>
      <c r="K20" s="473" t="str">
        <f t="shared" si="0"/>
        <v/>
      </c>
      <c r="L20" s="472"/>
      <c r="M20" s="473" t="str">
        <f t="shared" si="1"/>
        <v/>
      </c>
      <c r="N20" s="472"/>
      <c r="O20" s="476"/>
      <c r="P20" s="472"/>
      <c r="Q20" s="473" t="str">
        <f t="shared" si="2"/>
        <v/>
      </c>
      <c r="R20" s="472"/>
      <c r="S20" s="473" t="str">
        <f t="shared" si="3"/>
        <v/>
      </c>
      <c r="T20" s="472"/>
      <c r="U20" s="474"/>
      <c r="V20" s="475"/>
      <c r="W20" s="473" t="str">
        <f t="shared" si="4"/>
        <v/>
      </c>
      <c r="X20" s="472"/>
      <c r="Y20" s="473" t="str">
        <f t="shared" si="5"/>
        <v/>
      </c>
      <c r="Z20" s="472"/>
      <c r="AA20" s="476"/>
      <c r="AB20" s="472"/>
      <c r="AC20" s="473" t="str">
        <f t="shared" si="6"/>
        <v/>
      </c>
      <c r="AD20" s="472"/>
      <c r="AE20" s="473" t="str">
        <f t="shared" si="7"/>
        <v/>
      </c>
      <c r="AF20" s="472"/>
      <c r="AG20" s="474"/>
      <c r="AH20" s="475">
        <v>2</v>
      </c>
      <c r="AI20" s="473">
        <f t="shared" si="8"/>
        <v>28</v>
      </c>
      <c r="AJ20" s="472">
        <v>4</v>
      </c>
      <c r="AK20" s="473">
        <f t="shared" si="9"/>
        <v>56</v>
      </c>
      <c r="AL20" s="472">
        <v>6</v>
      </c>
      <c r="AM20" s="476" t="s">
        <v>29</v>
      </c>
      <c r="AN20" s="475"/>
      <c r="AO20" s="473" t="str">
        <f t="shared" si="10"/>
        <v/>
      </c>
      <c r="AP20" s="478"/>
      <c r="AQ20" s="473" t="str">
        <f t="shared" si="11"/>
        <v/>
      </c>
      <c r="AR20" s="478"/>
      <c r="AS20" s="479"/>
      <c r="AT20" s="472"/>
      <c r="AU20" s="473" t="str">
        <f t="shared" si="12"/>
        <v/>
      </c>
      <c r="AV20" s="472"/>
      <c r="AW20" s="473" t="str">
        <f t="shared" si="13"/>
        <v/>
      </c>
      <c r="AX20" s="472"/>
      <c r="AY20" s="472"/>
      <c r="AZ20" s="480">
        <f t="shared" si="14"/>
        <v>2</v>
      </c>
      <c r="BA20" s="473">
        <f t="shared" si="15"/>
        <v>28</v>
      </c>
      <c r="BB20" s="481">
        <f t="shared" si="16"/>
        <v>4</v>
      </c>
      <c r="BC20" s="473">
        <f t="shared" si="17"/>
        <v>56</v>
      </c>
      <c r="BD20" s="481">
        <f t="shared" si="18"/>
        <v>6</v>
      </c>
      <c r="BE20" s="534">
        <f t="shared" si="19"/>
        <v>6</v>
      </c>
      <c r="BF20" s="484" t="s">
        <v>87</v>
      </c>
      <c r="BG20" s="484" t="s">
        <v>141</v>
      </c>
    </row>
    <row r="21" spans="1:59" s="72" customFormat="1" ht="15.75" customHeight="1" x14ac:dyDescent="0.35">
      <c r="A21" s="156" t="s">
        <v>304</v>
      </c>
      <c r="B21" s="470" t="s">
        <v>139</v>
      </c>
      <c r="C21" s="471" t="s">
        <v>305</v>
      </c>
      <c r="D21" s="472"/>
      <c r="E21" s="473" t="str">
        <f t="shared" si="20"/>
        <v/>
      </c>
      <c r="F21" s="472"/>
      <c r="G21" s="473" t="str">
        <f t="shared" si="21"/>
        <v/>
      </c>
      <c r="H21" s="472"/>
      <c r="I21" s="474"/>
      <c r="J21" s="475"/>
      <c r="K21" s="473" t="str">
        <f t="shared" si="0"/>
        <v/>
      </c>
      <c r="L21" s="472"/>
      <c r="M21" s="473" t="str">
        <f t="shared" si="1"/>
        <v/>
      </c>
      <c r="N21" s="472"/>
      <c r="O21" s="476"/>
      <c r="P21" s="472"/>
      <c r="Q21" s="473" t="str">
        <f t="shared" si="2"/>
        <v/>
      </c>
      <c r="R21" s="472"/>
      <c r="S21" s="473" t="str">
        <f t="shared" si="3"/>
        <v/>
      </c>
      <c r="T21" s="472"/>
      <c r="U21" s="474"/>
      <c r="V21" s="475"/>
      <c r="W21" s="473" t="str">
        <f t="shared" si="4"/>
        <v/>
      </c>
      <c r="X21" s="472"/>
      <c r="Y21" s="473" t="str">
        <f t="shared" si="5"/>
        <v/>
      </c>
      <c r="Z21" s="472"/>
      <c r="AA21" s="476"/>
      <c r="AB21" s="472"/>
      <c r="AC21" s="473" t="str">
        <f t="shared" si="6"/>
        <v/>
      </c>
      <c r="AD21" s="472"/>
      <c r="AE21" s="473" t="str">
        <f t="shared" si="7"/>
        <v/>
      </c>
      <c r="AF21" s="472"/>
      <c r="AG21" s="474"/>
      <c r="AH21" s="475">
        <v>3</v>
      </c>
      <c r="AI21" s="473">
        <f t="shared" si="8"/>
        <v>42</v>
      </c>
      <c r="AJ21" s="472">
        <v>2</v>
      </c>
      <c r="AK21" s="473">
        <f t="shared" si="9"/>
        <v>28</v>
      </c>
      <c r="AL21" s="472">
        <v>6</v>
      </c>
      <c r="AM21" s="476" t="s">
        <v>29</v>
      </c>
      <c r="AN21" s="475"/>
      <c r="AO21" s="473" t="str">
        <f t="shared" si="10"/>
        <v/>
      </c>
      <c r="AP21" s="478"/>
      <c r="AQ21" s="473" t="str">
        <f t="shared" si="11"/>
        <v/>
      </c>
      <c r="AR21" s="478"/>
      <c r="AS21" s="479"/>
      <c r="AT21" s="472"/>
      <c r="AU21" s="473" t="str">
        <f t="shared" si="12"/>
        <v/>
      </c>
      <c r="AV21" s="472"/>
      <c r="AW21" s="473" t="str">
        <f t="shared" si="13"/>
        <v/>
      </c>
      <c r="AX21" s="472"/>
      <c r="AY21" s="472"/>
      <c r="AZ21" s="480">
        <f t="shared" si="14"/>
        <v>3</v>
      </c>
      <c r="BA21" s="473">
        <f t="shared" si="15"/>
        <v>42</v>
      </c>
      <c r="BB21" s="481">
        <f t="shared" si="16"/>
        <v>2</v>
      </c>
      <c r="BC21" s="473">
        <f t="shared" si="17"/>
        <v>28</v>
      </c>
      <c r="BD21" s="481">
        <f t="shared" si="18"/>
        <v>6</v>
      </c>
      <c r="BE21" s="534">
        <f t="shared" si="19"/>
        <v>5</v>
      </c>
      <c r="BF21" s="484" t="s">
        <v>87</v>
      </c>
      <c r="BG21" s="484" t="s">
        <v>88</v>
      </c>
    </row>
    <row r="22" spans="1:59" ht="15.75" customHeight="1" x14ac:dyDescent="0.35">
      <c r="A22" s="156" t="s">
        <v>306</v>
      </c>
      <c r="B22" s="470" t="s">
        <v>139</v>
      </c>
      <c r="C22" s="471" t="s">
        <v>307</v>
      </c>
      <c r="D22" s="472"/>
      <c r="E22" s="473" t="str">
        <f t="shared" si="20"/>
        <v/>
      </c>
      <c r="F22" s="472"/>
      <c r="G22" s="473" t="str">
        <f t="shared" si="21"/>
        <v/>
      </c>
      <c r="H22" s="472"/>
      <c r="I22" s="474"/>
      <c r="J22" s="475"/>
      <c r="K22" s="473" t="str">
        <f t="shared" si="0"/>
        <v/>
      </c>
      <c r="L22" s="472"/>
      <c r="M22" s="473" t="str">
        <f t="shared" si="1"/>
        <v/>
      </c>
      <c r="N22" s="472"/>
      <c r="O22" s="476"/>
      <c r="P22" s="472"/>
      <c r="Q22" s="473" t="str">
        <f t="shared" si="2"/>
        <v/>
      </c>
      <c r="R22" s="472"/>
      <c r="S22" s="473" t="str">
        <f t="shared" si="3"/>
        <v/>
      </c>
      <c r="T22" s="472"/>
      <c r="U22" s="474"/>
      <c r="V22" s="475"/>
      <c r="W22" s="473" t="str">
        <f t="shared" si="4"/>
        <v/>
      </c>
      <c r="X22" s="472"/>
      <c r="Y22" s="473" t="str">
        <f t="shared" si="5"/>
        <v/>
      </c>
      <c r="Z22" s="472"/>
      <c r="AA22" s="476"/>
      <c r="AB22" s="472"/>
      <c r="AC22" s="473" t="str">
        <f t="shared" si="6"/>
        <v/>
      </c>
      <c r="AD22" s="472"/>
      <c r="AE22" s="473" t="str">
        <f t="shared" si="7"/>
        <v/>
      </c>
      <c r="AF22" s="472"/>
      <c r="AG22" s="474"/>
      <c r="AH22" s="475">
        <v>3</v>
      </c>
      <c r="AI22" s="473">
        <f t="shared" si="8"/>
        <v>42</v>
      </c>
      <c r="AJ22" s="472">
        <v>2</v>
      </c>
      <c r="AK22" s="473">
        <f t="shared" si="9"/>
        <v>28</v>
      </c>
      <c r="AL22" s="472">
        <v>6</v>
      </c>
      <c r="AM22" s="476" t="s">
        <v>93</v>
      </c>
      <c r="AN22" s="475"/>
      <c r="AO22" s="473" t="str">
        <f t="shared" si="10"/>
        <v/>
      </c>
      <c r="AP22" s="478"/>
      <c r="AQ22" s="473" t="str">
        <f t="shared" si="11"/>
        <v/>
      </c>
      <c r="AR22" s="478"/>
      <c r="AS22" s="479"/>
      <c r="AT22" s="472"/>
      <c r="AU22" s="473" t="str">
        <f t="shared" si="12"/>
        <v/>
      </c>
      <c r="AV22" s="472"/>
      <c r="AW22" s="473" t="str">
        <f t="shared" si="13"/>
        <v/>
      </c>
      <c r="AX22" s="472"/>
      <c r="AY22" s="472"/>
      <c r="AZ22" s="480">
        <f t="shared" si="14"/>
        <v>3</v>
      </c>
      <c r="BA22" s="473">
        <f t="shared" si="15"/>
        <v>42</v>
      </c>
      <c r="BB22" s="481">
        <f t="shared" si="16"/>
        <v>2</v>
      </c>
      <c r="BC22" s="473">
        <f t="shared" si="17"/>
        <v>28</v>
      </c>
      <c r="BD22" s="481">
        <f t="shared" si="18"/>
        <v>6</v>
      </c>
      <c r="BE22" s="534">
        <f t="shared" si="19"/>
        <v>5</v>
      </c>
      <c r="BF22" s="484" t="s">
        <v>87</v>
      </c>
      <c r="BG22" s="484" t="s">
        <v>88</v>
      </c>
    </row>
    <row r="23" spans="1:59" ht="15.75" customHeight="1" x14ac:dyDescent="0.35">
      <c r="A23" s="156" t="s">
        <v>329</v>
      </c>
      <c r="B23" s="470" t="s">
        <v>139</v>
      </c>
      <c r="C23" s="471" t="s">
        <v>330</v>
      </c>
      <c r="D23" s="472"/>
      <c r="E23" s="473" t="str">
        <f t="shared" si="20"/>
        <v/>
      </c>
      <c r="F23" s="472"/>
      <c r="G23" s="473" t="str">
        <f t="shared" si="21"/>
        <v/>
      </c>
      <c r="H23" s="472"/>
      <c r="I23" s="474"/>
      <c r="J23" s="475"/>
      <c r="K23" s="473" t="str">
        <f t="shared" si="0"/>
        <v/>
      </c>
      <c r="L23" s="472"/>
      <c r="M23" s="473" t="str">
        <f t="shared" si="1"/>
        <v/>
      </c>
      <c r="N23" s="472"/>
      <c r="O23" s="476"/>
      <c r="P23" s="472"/>
      <c r="Q23" s="473" t="str">
        <f t="shared" si="2"/>
        <v/>
      </c>
      <c r="R23" s="472"/>
      <c r="S23" s="473" t="str">
        <f t="shared" si="3"/>
        <v/>
      </c>
      <c r="T23" s="472"/>
      <c r="U23" s="474"/>
      <c r="V23" s="475"/>
      <c r="W23" s="473" t="str">
        <f t="shared" si="4"/>
        <v/>
      </c>
      <c r="X23" s="472"/>
      <c r="Y23" s="473" t="str">
        <f t="shared" si="5"/>
        <v/>
      </c>
      <c r="Z23" s="472"/>
      <c r="AA23" s="476"/>
      <c r="AB23" s="472"/>
      <c r="AC23" s="473" t="str">
        <f t="shared" si="6"/>
        <v/>
      </c>
      <c r="AD23" s="472"/>
      <c r="AE23" s="473" t="str">
        <f t="shared" si="7"/>
        <v/>
      </c>
      <c r="AF23" s="472"/>
      <c r="AG23" s="474"/>
      <c r="AH23" s="475">
        <v>1</v>
      </c>
      <c r="AI23" s="473">
        <f t="shared" si="8"/>
        <v>14</v>
      </c>
      <c r="AJ23" s="472">
        <v>3</v>
      </c>
      <c r="AK23" s="473">
        <f t="shared" si="9"/>
        <v>42</v>
      </c>
      <c r="AL23" s="472">
        <v>3</v>
      </c>
      <c r="AM23" s="476" t="s">
        <v>29</v>
      </c>
      <c r="AN23" s="475"/>
      <c r="AO23" s="473" t="str">
        <f t="shared" si="10"/>
        <v/>
      </c>
      <c r="AP23" s="478"/>
      <c r="AQ23" s="473" t="str">
        <f t="shared" si="11"/>
        <v/>
      </c>
      <c r="AR23" s="478"/>
      <c r="AS23" s="479"/>
      <c r="AT23" s="472"/>
      <c r="AU23" s="473" t="str">
        <f t="shared" si="12"/>
        <v/>
      </c>
      <c r="AV23" s="472"/>
      <c r="AW23" s="473" t="str">
        <f t="shared" si="13"/>
        <v/>
      </c>
      <c r="AX23" s="472"/>
      <c r="AY23" s="472"/>
      <c r="AZ23" s="480">
        <f t="shared" si="14"/>
        <v>1</v>
      </c>
      <c r="BA23" s="473">
        <f t="shared" si="15"/>
        <v>14</v>
      </c>
      <c r="BB23" s="481">
        <f t="shared" si="16"/>
        <v>3</v>
      </c>
      <c r="BC23" s="473">
        <f t="shared" si="17"/>
        <v>42</v>
      </c>
      <c r="BD23" s="481">
        <f t="shared" si="18"/>
        <v>3</v>
      </c>
      <c r="BE23" s="534">
        <f t="shared" si="19"/>
        <v>4</v>
      </c>
      <c r="BF23" s="484" t="s">
        <v>87</v>
      </c>
      <c r="BG23" s="484" t="s">
        <v>434</v>
      </c>
    </row>
    <row r="24" spans="1:59" x14ac:dyDescent="0.35">
      <c r="A24" s="156" t="s">
        <v>331</v>
      </c>
      <c r="B24" s="470" t="s">
        <v>139</v>
      </c>
      <c r="C24" s="471" t="s">
        <v>332</v>
      </c>
      <c r="D24" s="472"/>
      <c r="E24" s="473" t="str">
        <f t="shared" si="20"/>
        <v/>
      </c>
      <c r="F24" s="472"/>
      <c r="G24" s="473" t="str">
        <f t="shared" si="21"/>
        <v/>
      </c>
      <c r="H24" s="472"/>
      <c r="I24" s="474"/>
      <c r="J24" s="475"/>
      <c r="K24" s="473" t="str">
        <f t="shared" si="0"/>
        <v/>
      </c>
      <c r="L24" s="472"/>
      <c r="M24" s="473" t="str">
        <f t="shared" si="1"/>
        <v/>
      </c>
      <c r="N24" s="472"/>
      <c r="O24" s="476"/>
      <c r="P24" s="472"/>
      <c r="Q24" s="473" t="str">
        <f t="shared" si="2"/>
        <v/>
      </c>
      <c r="R24" s="472"/>
      <c r="S24" s="473" t="str">
        <f t="shared" si="3"/>
        <v/>
      </c>
      <c r="T24" s="472"/>
      <c r="U24" s="474"/>
      <c r="V24" s="475"/>
      <c r="W24" s="473" t="str">
        <f t="shared" si="4"/>
        <v/>
      </c>
      <c r="X24" s="472"/>
      <c r="Y24" s="473" t="str">
        <f t="shared" si="5"/>
        <v/>
      </c>
      <c r="Z24" s="472"/>
      <c r="AA24" s="476"/>
      <c r="AB24" s="472"/>
      <c r="AC24" s="473" t="str">
        <f t="shared" si="6"/>
        <v/>
      </c>
      <c r="AD24" s="472"/>
      <c r="AE24" s="473" t="str">
        <f t="shared" si="7"/>
        <v/>
      </c>
      <c r="AF24" s="472"/>
      <c r="AG24" s="474"/>
      <c r="AH24" s="475"/>
      <c r="AI24" s="473" t="str">
        <f t="shared" si="8"/>
        <v/>
      </c>
      <c r="AJ24" s="472"/>
      <c r="AK24" s="473" t="str">
        <f t="shared" si="9"/>
        <v/>
      </c>
      <c r="AL24" s="472"/>
      <c r="AM24" s="476"/>
      <c r="AN24" s="475">
        <v>3</v>
      </c>
      <c r="AO24" s="473">
        <f t="shared" si="10"/>
        <v>42</v>
      </c>
      <c r="AP24" s="478">
        <v>3</v>
      </c>
      <c r="AQ24" s="473">
        <f t="shared" si="11"/>
        <v>42</v>
      </c>
      <c r="AR24" s="478">
        <v>5</v>
      </c>
      <c r="AS24" s="479" t="s">
        <v>31</v>
      </c>
      <c r="AT24" s="472"/>
      <c r="AU24" s="473" t="str">
        <f t="shared" si="12"/>
        <v/>
      </c>
      <c r="AV24" s="472"/>
      <c r="AW24" s="473" t="str">
        <f t="shared" si="13"/>
        <v/>
      </c>
      <c r="AX24" s="472"/>
      <c r="AY24" s="472"/>
      <c r="AZ24" s="485">
        <f t="shared" si="14"/>
        <v>3</v>
      </c>
      <c r="BA24" s="473">
        <f t="shared" si="15"/>
        <v>42</v>
      </c>
      <c r="BB24" s="486">
        <f t="shared" si="16"/>
        <v>3</v>
      </c>
      <c r="BC24" s="473">
        <f t="shared" si="17"/>
        <v>42</v>
      </c>
      <c r="BD24" s="486">
        <f t="shared" si="18"/>
        <v>5</v>
      </c>
      <c r="BE24" s="534">
        <f t="shared" si="19"/>
        <v>6</v>
      </c>
      <c r="BF24" s="484" t="s">
        <v>87</v>
      </c>
      <c r="BG24" s="484" t="s">
        <v>289</v>
      </c>
    </row>
    <row r="25" spans="1:59" x14ac:dyDescent="0.35">
      <c r="A25" s="156" t="s">
        <v>333</v>
      </c>
      <c r="B25" s="470" t="s">
        <v>139</v>
      </c>
      <c r="C25" s="471" t="s">
        <v>334</v>
      </c>
      <c r="D25" s="472"/>
      <c r="E25" s="473" t="str">
        <f t="shared" si="20"/>
        <v/>
      </c>
      <c r="F25" s="472"/>
      <c r="G25" s="473" t="str">
        <f t="shared" si="21"/>
        <v/>
      </c>
      <c r="H25" s="472"/>
      <c r="I25" s="474"/>
      <c r="J25" s="475"/>
      <c r="K25" s="473" t="str">
        <f t="shared" si="0"/>
        <v/>
      </c>
      <c r="L25" s="472"/>
      <c r="M25" s="473" t="str">
        <f t="shared" si="1"/>
        <v/>
      </c>
      <c r="N25" s="472"/>
      <c r="O25" s="476"/>
      <c r="P25" s="472"/>
      <c r="Q25" s="473" t="str">
        <f t="shared" si="2"/>
        <v/>
      </c>
      <c r="R25" s="472"/>
      <c r="S25" s="473" t="str">
        <f t="shared" si="3"/>
        <v/>
      </c>
      <c r="T25" s="472"/>
      <c r="U25" s="474"/>
      <c r="V25" s="475"/>
      <c r="W25" s="473" t="str">
        <f t="shared" si="4"/>
        <v/>
      </c>
      <c r="X25" s="472"/>
      <c r="Y25" s="473" t="str">
        <f t="shared" si="5"/>
        <v/>
      </c>
      <c r="Z25" s="472"/>
      <c r="AA25" s="476"/>
      <c r="AB25" s="472"/>
      <c r="AC25" s="473" t="str">
        <f t="shared" si="6"/>
        <v/>
      </c>
      <c r="AD25" s="472"/>
      <c r="AE25" s="473" t="str">
        <f t="shared" si="7"/>
        <v/>
      </c>
      <c r="AF25" s="472"/>
      <c r="AG25" s="474"/>
      <c r="AH25" s="475"/>
      <c r="AI25" s="473" t="str">
        <f t="shared" si="8"/>
        <v/>
      </c>
      <c r="AJ25" s="472"/>
      <c r="AK25" s="473" t="str">
        <f t="shared" si="9"/>
        <v/>
      </c>
      <c r="AL25" s="472"/>
      <c r="AM25" s="476"/>
      <c r="AN25" s="475">
        <v>3</v>
      </c>
      <c r="AO25" s="473">
        <f t="shared" si="10"/>
        <v>42</v>
      </c>
      <c r="AP25" s="478">
        <v>4</v>
      </c>
      <c r="AQ25" s="473">
        <f t="shared" si="11"/>
        <v>56</v>
      </c>
      <c r="AR25" s="478">
        <v>6</v>
      </c>
      <c r="AS25" s="479" t="s">
        <v>29</v>
      </c>
      <c r="AT25" s="472"/>
      <c r="AU25" s="473" t="str">
        <f t="shared" si="12"/>
        <v/>
      </c>
      <c r="AV25" s="472"/>
      <c r="AW25" s="473" t="str">
        <f t="shared" si="13"/>
        <v/>
      </c>
      <c r="AX25" s="472"/>
      <c r="AY25" s="472"/>
      <c r="AZ25" s="485">
        <f t="shared" si="14"/>
        <v>3</v>
      </c>
      <c r="BA25" s="473">
        <f t="shared" si="15"/>
        <v>42</v>
      </c>
      <c r="BB25" s="486">
        <f t="shared" si="16"/>
        <v>4</v>
      </c>
      <c r="BC25" s="473">
        <f t="shared" si="17"/>
        <v>56</v>
      </c>
      <c r="BD25" s="486">
        <f t="shared" si="18"/>
        <v>6</v>
      </c>
      <c r="BE25" s="534">
        <f t="shared" si="19"/>
        <v>7</v>
      </c>
      <c r="BF25" s="484" t="s">
        <v>87</v>
      </c>
      <c r="BG25" s="484" t="s">
        <v>141</v>
      </c>
    </row>
    <row r="26" spans="1:59" ht="15.75" customHeight="1" x14ac:dyDescent="0.35">
      <c r="A26" s="156" t="s">
        <v>335</v>
      </c>
      <c r="B26" s="470" t="s">
        <v>139</v>
      </c>
      <c r="C26" s="471" t="s">
        <v>318</v>
      </c>
      <c r="D26" s="472"/>
      <c r="E26" s="473" t="str">
        <f t="shared" si="20"/>
        <v/>
      </c>
      <c r="F26" s="472"/>
      <c r="G26" s="473" t="str">
        <f t="shared" si="21"/>
        <v/>
      </c>
      <c r="H26" s="472"/>
      <c r="I26" s="474"/>
      <c r="J26" s="475"/>
      <c r="K26" s="473" t="str">
        <f t="shared" si="0"/>
        <v/>
      </c>
      <c r="L26" s="472"/>
      <c r="M26" s="473" t="str">
        <f t="shared" si="1"/>
        <v/>
      </c>
      <c r="N26" s="472"/>
      <c r="O26" s="476"/>
      <c r="P26" s="472"/>
      <c r="Q26" s="473" t="str">
        <f t="shared" si="2"/>
        <v/>
      </c>
      <c r="R26" s="472"/>
      <c r="S26" s="473" t="str">
        <f t="shared" si="3"/>
        <v/>
      </c>
      <c r="T26" s="472"/>
      <c r="U26" s="474"/>
      <c r="V26" s="475"/>
      <c r="W26" s="473" t="str">
        <f t="shared" si="4"/>
        <v/>
      </c>
      <c r="X26" s="472"/>
      <c r="Y26" s="473" t="str">
        <f t="shared" si="5"/>
        <v/>
      </c>
      <c r="Z26" s="472"/>
      <c r="AA26" s="476"/>
      <c r="AB26" s="472"/>
      <c r="AC26" s="473" t="str">
        <f t="shared" si="6"/>
        <v/>
      </c>
      <c r="AD26" s="472"/>
      <c r="AE26" s="473" t="str">
        <f t="shared" si="7"/>
        <v/>
      </c>
      <c r="AF26" s="472"/>
      <c r="AG26" s="474"/>
      <c r="AH26" s="475"/>
      <c r="AI26" s="473" t="str">
        <f t="shared" si="8"/>
        <v/>
      </c>
      <c r="AJ26" s="472"/>
      <c r="AK26" s="473" t="str">
        <f t="shared" si="9"/>
        <v/>
      </c>
      <c r="AL26" s="472"/>
      <c r="AM26" s="476"/>
      <c r="AN26" s="475">
        <v>2</v>
      </c>
      <c r="AO26" s="473">
        <f t="shared" si="10"/>
        <v>28</v>
      </c>
      <c r="AP26" s="478">
        <v>2</v>
      </c>
      <c r="AQ26" s="473">
        <f t="shared" si="11"/>
        <v>28</v>
      </c>
      <c r="AR26" s="478">
        <v>3</v>
      </c>
      <c r="AS26" s="479" t="s">
        <v>31</v>
      </c>
      <c r="AT26" s="472"/>
      <c r="AU26" s="473" t="str">
        <f t="shared" si="12"/>
        <v/>
      </c>
      <c r="AV26" s="472"/>
      <c r="AW26" s="473" t="str">
        <f t="shared" si="13"/>
        <v/>
      </c>
      <c r="AX26" s="472"/>
      <c r="AY26" s="472"/>
      <c r="AZ26" s="480">
        <f t="shared" si="14"/>
        <v>2</v>
      </c>
      <c r="BA26" s="473">
        <f t="shared" si="15"/>
        <v>28</v>
      </c>
      <c r="BB26" s="481">
        <f t="shared" si="16"/>
        <v>2</v>
      </c>
      <c r="BC26" s="473">
        <f t="shared" si="17"/>
        <v>28</v>
      </c>
      <c r="BD26" s="481">
        <f t="shared" si="18"/>
        <v>3</v>
      </c>
      <c r="BE26" s="534">
        <f t="shared" si="19"/>
        <v>4</v>
      </c>
      <c r="BF26" s="484" t="s">
        <v>87</v>
      </c>
      <c r="BG26" s="484" t="s">
        <v>141</v>
      </c>
    </row>
    <row r="27" spans="1:59" ht="15.75" customHeight="1" x14ac:dyDescent="0.35">
      <c r="A27" s="156" t="s">
        <v>336</v>
      </c>
      <c r="B27" s="470" t="s">
        <v>139</v>
      </c>
      <c r="C27" s="471" t="s">
        <v>337</v>
      </c>
      <c r="D27" s="472"/>
      <c r="E27" s="473" t="str">
        <f t="shared" si="20"/>
        <v/>
      </c>
      <c r="F27" s="472"/>
      <c r="G27" s="473" t="str">
        <f t="shared" si="21"/>
        <v/>
      </c>
      <c r="H27" s="472"/>
      <c r="I27" s="474"/>
      <c r="J27" s="475"/>
      <c r="K27" s="473" t="str">
        <f t="shared" si="0"/>
        <v/>
      </c>
      <c r="L27" s="472"/>
      <c r="M27" s="473" t="str">
        <f t="shared" si="1"/>
        <v/>
      </c>
      <c r="N27" s="472"/>
      <c r="O27" s="476"/>
      <c r="P27" s="472"/>
      <c r="Q27" s="473" t="str">
        <f t="shared" si="2"/>
        <v/>
      </c>
      <c r="R27" s="472"/>
      <c r="S27" s="473" t="str">
        <f t="shared" si="3"/>
        <v/>
      </c>
      <c r="T27" s="472"/>
      <c r="U27" s="474"/>
      <c r="V27" s="475"/>
      <c r="W27" s="473" t="str">
        <f t="shared" si="4"/>
        <v/>
      </c>
      <c r="X27" s="472"/>
      <c r="Y27" s="473" t="str">
        <f t="shared" si="5"/>
        <v/>
      </c>
      <c r="Z27" s="472"/>
      <c r="AA27" s="476"/>
      <c r="AB27" s="472"/>
      <c r="AC27" s="473" t="str">
        <f t="shared" si="6"/>
        <v/>
      </c>
      <c r="AD27" s="472"/>
      <c r="AE27" s="473" t="str">
        <f t="shared" si="7"/>
        <v/>
      </c>
      <c r="AF27" s="472"/>
      <c r="AG27" s="474"/>
      <c r="AH27" s="475"/>
      <c r="AI27" s="473" t="str">
        <f t="shared" si="8"/>
        <v/>
      </c>
      <c r="AJ27" s="472"/>
      <c r="AK27" s="473" t="str">
        <f t="shared" si="9"/>
        <v/>
      </c>
      <c r="AL27" s="472"/>
      <c r="AM27" s="476"/>
      <c r="AN27" s="475">
        <v>2</v>
      </c>
      <c r="AO27" s="473">
        <f t="shared" si="10"/>
        <v>28</v>
      </c>
      <c r="AP27" s="478">
        <v>3</v>
      </c>
      <c r="AQ27" s="473">
        <f t="shared" si="11"/>
        <v>42</v>
      </c>
      <c r="AR27" s="478">
        <v>6</v>
      </c>
      <c r="AS27" s="479" t="s">
        <v>93</v>
      </c>
      <c r="AT27" s="472"/>
      <c r="AU27" s="473" t="str">
        <f t="shared" si="12"/>
        <v/>
      </c>
      <c r="AV27" s="472"/>
      <c r="AW27" s="473" t="str">
        <f t="shared" si="13"/>
        <v/>
      </c>
      <c r="AX27" s="472"/>
      <c r="AY27" s="472"/>
      <c r="AZ27" s="480">
        <f t="shared" si="14"/>
        <v>2</v>
      </c>
      <c r="BA27" s="473">
        <f t="shared" si="15"/>
        <v>28</v>
      </c>
      <c r="BB27" s="481">
        <f t="shared" si="16"/>
        <v>3</v>
      </c>
      <c r="BC27" s="473">
        <f t="shared" si="17"/>
        <v>42</v>
      </c>
      <c r="BD27" s="481">
        <f t="shared" si="18"/>
        <v>6</v>
      </c>
      <c r="BE27" s="534">
        <f t="shared" si="19"/>
        <v>5</v>
      </c>
      <c r="BF27" s="484" t="s">
        <v>87</v>
      </c>
      <c r="BG27" s="484" t="s">
        <v>338</v>
      </c>
    </row>
    <row r="28" spans="1:59" ht="15.75" customHeight="1" x14ac:dyDescent="0.35">
      <c r="A28" s="156" t="s">
        <v>339</v>
      </c>
      <c r="B28" s="470" t="s">
        <v>139</v>
      </c>
      <c r="C28" s="535" t="s">
        <v>340</v>
      </c>
      <c r="D28" s="472"/>
      <c r="E28" s="473"/>
      <c r="F28" s="472"/>
      <c r="G28" s="473"/>
      <c r="H28" s="472"/>
      <c r="I28" s="474"/>
      <c r="J28" s="475"/>
      <c r="K28" s="473"/>
      <c r="L28" s="472"/>
      <c r="M28" s="473"/>
      <c r="N28" s="472"/>
      <c r="O28" s="476"/>
      <c r="P28" s="472"/>
      <c r="Q28" s="473"/>
      <c r="R28" s="472"/>
      <c r="S28" s="473"/>
      <c r="T28" s="472"/>
      <c r="U28" s="474"/>
      <c r="V28" s="475"/>
      <c r="W28" s="473"/>
      <c r="X28" s="472"/>
      <c r="Y28" s="473"/>
      <c r="Z28" s="472"/>
      <c r="AA28" s="476"/>
      <c r="AB28" s="472"/>
      <c r="AC28" s="473"/>
      <c r="AD28" s="472"/>
      <c r="AE28" s="473"/>
      <c r="AF28" s="472"/>
      <c r="AG28" s="474"/>
      <c r="AH28" s="475"/>
      <c r="AI28" s="473"/>
      <c r="AJ28" s="472"/>
      <c r="AK28" s="473"/>
      <c r="AL28" s="472"/>
      <c r="AM28" s="476"/>
      <c r="AN28" s="475">
        <v>2</v>
      </c>
      <c r="AO28" s="473">
        <f t="shared" si="10"/>
        <v>28</v>
      </c>
      <c r="AP28" s="478">
        <v>3</v>
      </c>
      <c r="AQ28" s="473">
        <f t="shared" si="11"/>
        <v>42</v>
      </c>
      <c r="AR28" s="478">
        <v>6</v>
      </c>
      <c r="AS28" s="479" t="s">
        <v>93</v>
      </c>
      <c r="AT28" s="472"/>
      <c r="AU28" s="473"/>
      <c r="AV28" s="472"/>
      <c r="AW28" s="473"/>
      <c r="AX28" s="472"/>
      <c r="AY28" s="472"/>
      <c r="AZ28" s="480">
        <f t="shared" si="14"/>
        <v>2</v>
      </c>
      <c r="BA28" s="473">
        <f t="shared" si="15"/>
        <v>28</v>
      </c>
      <c r="BB28" s="481">
        <f t="shared" si="16"/>
        <v>3</v>
      </c>
      <c r="BC28" s="473">
        <f t="shared" si="17"/>
        <v>42</v>
      </c>
      <c r="BD28" s="481">
        <f t="shared" si="18"/>
        <v>6</v>
      </c>
      <c r="BE28" s="534">
        <f t="shared" si="19"/>
        <v>5</v>
      </c>
      <c r="BF28" s="484" t="s">
        <v>87</v>
      </c>
      <c r="BG28" s="484" t="s">
        <v>434</v>
      </c>
    </row>
    <row r="29" spans="1:59" s="398" customFormat="1" ht="15.75" customHeight="1" x14ac:dyDescent="0.35">
      <c r="A29" s="156" t="s">
        <v>319</v>
      </c>
      <c r="B29" s="470" t="s">
        <v>139</v>
      </c>
      <c r="C29" s="536" t="s">
        <v>320</v>
      </c>
      <c r="D29" s="385"/>
      <c r="E29" s="487" t="str">
        <f>IF(D29*14=0,"",D29*14)</f>
        <v/>
      </c>
      <c r="F29" s="488"/>
      <c r="G29" s="487" t="str">
        <f>IF(F29*14=0,"",F29*14)</f>
        <v/>
      </c>
      <c r="H29" s="489"/>
      <c r="I29" s="389"/>
      <c r="J29" s="490"/>
      <c r="K29" s="487" t="str">
        <f>IF(J29*14=0,"",J29*14)</f>
        <v/>
      </c>
      <c r="L29" s="488"/>
      <c r="M29" s="487" t="str">
        <f>IF(L29*14=0,"",L29*14)</f>
        <v/>
      </c>
      <c r="N29" s="489"/>
      <c r="O29" s="389"/>
      <c r="P29" s="491"/>
      <c r="Q29" s="487" t="str">
        <f>IF(P29*14=0,"",P29*14)</f>
        <v/>
      </c>
      <c r="R29" s="488"/>
      <c r="S29" s="487" t="str">
        <f>IF(R29*14=0,"",R29*14)</f>
        <v/>
      </c>
      <c r="T29" s="489"/>
      <c r="U29" s="489"/>
      <c r="V29" s="475"/>
      <c r="W29" s="487" t="str">
        <f>IF(V29*14=0,"",V29*14)</f>
        <v/>
      </c>
      <c r="X29" s="488"/>
      <c r="Y29" s="487" t="str">
        <f>IF(X29*14=0,"",X29*14)</f>
        <v/>
      </c>
      <c r="Z29" s="489"/>
      <c r="AA29" s="389"/>
      <c r="AB29" s="490"/>
      <c r="AC29" s="487" t="str">
        <f>IF(AB29*14=0,"",AB29*14)</f>
        <v/>
      </c>
      <c r="AD29" s="488"/>
      <c r="AE29" s="487" t="str">
        <f>IF(AD29*14=0,"",AD29*14)</f>
        <v/>
      </c>
      <c r="AF29" s="489"/>
      <c r="AG29" s="489"/>
      <c r="AH29" s="489"/>
      <c r="AI29" s="487" t="str">
        <f>IF(AH29*14=0,"",AH29*14)</f>
        <v/>
      </c>
      <c r="AJ29" s="488"/>
      <c r="AK29" s="487" t="str">
        <f>IF(AJ29*14=0,"",AJ29*14)</f>
        <v/>
      </c>
      <c r="AL29" s="292"/>
      <c r="AM29" s="492"/>
      <c r="AN29" s="490"/>
      <c r="AO29" s="487" t="str">
        <f>IF(AN29*14=0,"",AN29*14)</f>
        <v/>
      </c>
      <c r="AP29" s="488"/>
      <c r="AQ29" s="487" t="str">
        <f>IF(AP29*14=0,"",AP29*14)</f>
        <v/>
      </c>
      <c r="AR29" s="489"/>
      <c r="AS29" s="389"/>
      <c r="AT29" s="490"/>
      <c r="AU29" s="487" t="str">
        <f>IF(AT29*14=0,"",AT29*14)</f>
        <v/>
      </c>
      <c r="AV29" s="488">
        <v>40</v>
      </c>
      <c r="AW29" s="487">
        <v>560</v>
      </c>
      <c r="AX29" s="489">
        <v>17</v>
      </c>
      <c r="AY29" s="537" t="s">
        <v>31</v>
      </c>
      <c r="AZ29" s="493" t="str">
        <f>IF(D29+J29+P29+V29+AB29+AH29+AN29+AT29=0,"",D29+J29+P29+V29+AB29+AH29+AN29+AT29)</f>
        <v/>
      </c>
      <c r="BA29" s="487" t="str">
        <f>IF((P29+V29+AB29+AH29+AN29+AT29)*14=0,"",(P29+V29+AB29+AH29+AN29+AT29)*14)</f>
        <v/>
      </c>
      <c r="BB29" s="494">
        <f>IF(F29+L29+R29+X29+AD29+AJ29+AP29+AV29=0,"",F29+L29+R29+X29+AD29+AJ29+AP29+AV29)</f>
        <v>40</v>
      </c>
      <c r="BC29" s="487">
        <v>120</v>
      </c>
      <c r="BD29" s="495">
        <v>17</v>
      </c>
      <c r="BE29" s="538">
        <f>IF(D29+F29+L29+J29+P29+R29+V29+X29+AB29+AD29+AH29+AJ29+AN29+AP29+AT29+AV29=0,"",D29+F29+L29+J29+P29+R29+V29+X29+AB29+AD29+AH29+AJ29+AN29+AP29+AT29+AV29)</f>
        <v>40</v>
      </c>
      <c r="BF29" s="484" t="s">
        <v>87</v>
      </c>
      <c r="BG29" s="484" t="s">
        <v>141</v>
      </c>
    </row>
    <row r="30" spans="1:59" s="32" customFormat="1" ht="15.75" customHeight="1" thickBot="1" x14ac:dyDescent="0.4">
      <c r="A30" s="75"/>
      <c r="B30" s="497"/>
      <c r="C30" s="498" t="s">
        <v>279</v>
      </c>
      <c r="D30" s="38">
        <f>SUM(D12:D28)</f>
        <v>0</v>
      </c>
      <c r="E30" s="38">
        <f>SUM(E12:E28)</f>
        <v>0</v>
      </c>
      <c r="F30" s="38">
        <f>SUM(F12:F28)</f>
        <v>0</v>
      </c>
      <c r="G30" s="38">
        <f>SUM(G12:G28)</f>
        <v>0</v>
      </c>
      <c r="H30" s="38">
        <f>SUM(H12:H28)</f>
        <v>0</v>
      </c>
      <c r="I30" s="77" t="s">
        <v>128</v>
      </c>
      <c r="J30" s="38">
        <f>SUM(J12:J28)</f>
        <v>0</v>
      </c>
      <c r="K30" s="38">
        <f>SUM(K12:K28)</f>
        <v>0</v>
      </c>
      <c r="L30" s="38">
        <f>SUM(L12:L28)</f>
        <v>0</v>
      </c>
      <c r="M30" s="38">
        <f>SUM(M12:M28)</f>
        <v>0</v>
      </c>
      <c r="N30" s="38">
        <f>SUM(N12:N28)</f>
        <v>0</v>
      </c>
      <c r="O30" s="77" t="s">
        <v>128</v>
      </c>
      <c r="P30" s="38">
        <f>SUM(P12:P28)</f>
        <v>0</v>
      </c>
      <c r="Q30" s="38">
        <f>SUM(Q12:Q28)</f>
        <v>0</v>
      </c>
      <c r="R30" s="38">
        <f>SUM(R12:R28)</f>
        <v>0</v>
      </c>
      <c r="S30" s="38">
        <f>SUM(S12:S28)</f>
        <v>0</v>
      </c>
      <c r="T30" s="38">
        <f>SUM(T12:T28)</f>
        <v>0</v>
      </c>
      <c r="U30" s="77" t="s">
        <v>128</v>
      </c>
      <c r="V30" s="38">
        <f>SUM(V12:V28)</f>
        <v>0</v>
      </c>
      <c r="W30" s="38">
        <f>SUM(W12:W28)</f>
        <v>0</v>
      </c>
      <c r="X30" s="38">
        <f>SUM(X12:X28)</f>
        <v>0</v>
      </c>
      <c r="Y30" s="38">
        <f>SUM(Y12:Y28)</f>
        <v>0</v>
      </c>
      <c r="Z30" s="38">
        <f>SUM(Z12:Z28)</f>
        <v>0</v>
      </c>
      <c r="AA30" s="77" t="s">
        <v>128</v>
      </c>
      <c r="AB30" s="38">
        <f>SUM(AB12:AB28)</f>
        <v>14</v>
      </c>
      <c r="AC30" s="38">
        <f>SUM(AC12:AC28)</f>
        <v>196</v>
      </c>
      <c r="AD30" s="38">
        <f>SUM(AD12:AD28)</f>
        <v>11</v>
      </c>
      <c r="AE30" s="38">
        <f>SUM(AE12:AE28)</f>
        <v>154</v>
      </c>
      <c r="AF30" s="38">
        <f>SUM(AF12:AF28)</f>
        <v>25</v>
      </c>
      <c r="AG30" s="77" t="s">
        <v>128</v>
      </c>
      <c r="AH30" s="38">
        <f>SUM(AH12:AH28)</f>
        <v>12</v>
      </c>
      <c r="AI30" s="38">
        <f>SUM(AI12:AI28)</f>
        <v>168</v>
      </c>
      <c r="AJ30" s="38">
        <f>SUM(AJ12:AJ28)</f>
        <v>13</v>
      </c>
      <c r="AK30" s="38">
        <f>SUM(AK12:AK28)</f>
        <v>182</v>
      </c>
      <c r="AL30" s="38">
        <f>SUM(AL12:AL28)</f>
        <v>26</v>
      </c>
      <c r="AM30" s="77" t="s">
        <v>128</v>
      </c>
      <c r="AN30" s="38">
        <f>SUM(AN12:AN28)</f>
        <v>12</v>
      </c>
      <c r="AO30" s="38">
        <f>SUM(AO12:AO28)</f>
        <v>168</v>
      </c>
      <c r="AP30" s="38">
        <f>SUM(AP12:AP28)</f>
        <v>15</v>
      </c>
      <c r="AQ30" s="38">
        <f>SUM(AQ12:AQ28)</f>
        <v>210</v>
      </c>
      <c r="AR30" s="38">
        <f>SUM(AR12:AR28)</f>
        <v>26</v>
      </c>
      <c r="AS30" s="77" t="s">
        <v>128</v>
      </c>
      <c r="AT30" s="38">
        <f>SUM(AT12:AT28)</f>
        <v>0</v>
      </c>
      <c r="AU30" s="38">
        <f>SUM(AU12:AU28)</f>
        <v>0</v>
      </c>
      <c r="AV30" s="38">
        <f>SUM(AV12:AV28)</f>
        <v>0</v>
      </c>
      <c r="AW30" s="38">
        <v>560</v>
      </c>
      <c r="AX30" s="38">
        <f>SUM(AX29:AX29)</f>
        <v>17</v>
      </c>
      <c r="AY30" s="77" t="s">
        <v>128</v>
      </c>
      <c r="AZ30" s="38">
        <f>SUM(AZ12:AZ28)</f>
        <v>38</v>
      </c>
      <c r="BA30" s="38">
        <f>SUM(BA12:BA28)</f>
        <v>532</v>
      </c>
      <c r="BB30" s="38">
        <f>SUM(BB12:BB28)</f>
        <v>39</v>
      </c>
      <c r="BC30" s="38">
        <f>SUM(BC12:BC28)</f>
        <v>546</v>
      </c>
      <c r="BD30" s="38">
        <f>SUM(BD12:BD29)</f>
        <v>94</v>
      </c>
      <c r="BE30" s="112">
        <f>SUM(BE12:BE28)</f>
        <v>77</v>
      </c>
    </row>
    <row r="31" spans="1:59" s="32" customFormat="1" ht="15.75" customHeight="1" thickBot="1" x14ac:dyDescent="0.4">
      <c r="A31" s="70"/>
      <c r="B31" s="71"/>
      <c r="C31" s="30" t="s">
        <v>280</v>
      </c>
      <c r="D31" s="31">
        <f>D10+D30</f>
        <v>0</v>
      </c>
      <c r="E31" s="31">
        <f>E10+E30</f>
        <v>0</v>
      </c>
      <c r="F31" s="31">
        <f>F10+F30</f>
        <v>30</v>
      </c>
      <c r="G31" s="31">
        <f>G10+G30</f>
        <v>600</v>
      </c>
      <c r="H31" s="31">
        <f>H10+H30</f>
        <v>27</v>
      </c>
      <c r="I31" s="78" t="s">
        <v>128</v>
      </c>
      <c r="J31" s="31">
        <f>J10+J30</f>
        <v>16</v>
      </c>
      <c r="K31" s="31">
        <f>K10+K30</f>
        <v>224</v>
      </c>
      <c r="L31" s="31">
        <f>L10+L30</f>
        <v>17</v>
      </c>
      <c r="M31" s="31">
        <f>M10+M30</f>
        <v>238</v>
      </c>
      <c r="N31" s="31">
        <f>N10+N30</f>
        <v>27</v>
      </c>
      <c r="O31" s="78" t="s">
        <v>128</v>
      </c>
      <c r="P31" s="31">
        <f>P10+P30</f>
        <v>9</v>
      </c>
      <c r="Q31" s="31">
        <f>Q10+Q30</f>
        <v>126</v>
      </c>
      <c r="R31" s="31">
        <f>R10+R30</f>
        <v>22</v>
      </c>
      <c r="S31" s="31">
        <f>S10+S30</f>
        <v>318</v>
      </c>
      <c r="T31" s="31">
        <f>T10+T30</f>
        <v>31</v>
      </c>
      <c r="U31" s="78" t="s">
        <v>128</v>
      </c>
      <c r="V31" s="31">
        <f>V10+V30</f>
        <v>16</v>
      </c>
      <c r="W31" s="31">
        <f>W10+W30</f>
        <v>224</v>
      </c>
      <c r="X31" s="31">
        <f>X10+X30</f>
        <v>12</v>
      </c>
      <c r="Y31" s="31">
        <f>Y10+Y30</f>
        <v>182</v>
      </c>
      <c r="Z31" s="31">
        <f>Z10+Z30</f>
        <v>32</v>
      </c>
      <c r="AA31" s="78" t="s">
        <v>128</v>
      </c>
      <c r="AB31" s="31">
        <f>AB10+AB30</f>
        <v>16</v>
      </c>
      <c r="AC31" s="31">
        <f>AC10+AC30</f>
        <v>224</v>
      </c>
      <c r="AD31" s="31">
        <f>AD10+AD30</f>
        <v>16</v>
      </c>
      <c r="AE31" s="31">
        <f>AE10+AE30</f>
        <v>224</v>
      </c>
      <c r="AF31" s="31">
        <f>AF10+AF30</f>
        <v>32</v>
      </c>
      <c r="AG31" s="78" t="s">
        <v>128</v>
      </c>
      <c r="AH31" s="31">
        <f>AH10+AH30</f>
        <v>15</v>
      </c>
      <c r="AI31" s="31">
        <f>AI10+AI30</f>
        <v>210</v>
      </c>
      <c r="AJ31" s="31">
        <f>AJ10+AJ30</f>
        <v>16</v>
      </c>
      <c r="AK31" s="31">
        <f>AK10+AK30</f>
        <v>224</v>
      </c>
      <c r="AL31" s="31">
        <f>AL10+AL30</f>
        <v>33</v>
      </c>
      <c r="AM31" s="78" t="s">
        <v>128</v>
      </c>
      <c r="AN31" s="31">
        <f>AN10+AN30</f>
        <v>14</v>
      </c>
      <c r="AO31" s="31">
        <f>AO10+AO30</f>
        <v>196</v>
      </c>
      <c r="AP31" s="31">
        <f>AP10+AP30</f>
        <v>17</v>
      </c>
      <c r="AQ31" s="31">
        <f>AQ10+AQ30</f>
        <v>238</v>
      </c>
      <c r="AR31" s="31">
        <f>AR10+AR30</f>
        <v>31</v>
      </c>
      <c r="AS31" s="78" t="s">
        <v>128</v>
      </c>
      <c r="AT31" s="31">
        <f>AT10+AT30</f>
        <v>0</v>
      </c>
      <c r="AU31" s="31">
        <f>AU10+AU30</f>
        <v>0</v>
      </c>
      <c r="AV31" s="31">
        <f>AV10+AV30</f>
        <v>2</v>
      </c>
      <c r="AW31" s="31">
        <f>AW10+AW30</f>
        <v>588</v>
      </c>
      <c r="AX31" s="31">
        <f>AX10+AX30</f>
        <v>27</v>
      </c>
      <c r="AY31" s="78" t="s">
        <v>128</v>
      </c>
      <c r="AZ31" s="39">
        <f t="shared" ref="AZ31:BE31" si="22">AZ10+AZ30</f>
        <v>78</v>
      </c>
      <c r="BA31" s="39">
        <f t="shared" si="22"/>
        <v>1204</v>
      </c>
      <c r="BB31" s="39">
        <f t="shared" si="22"/>
        <v>132</v>
      </c>
      <c r="BC31" s="39">
        <f t="shared" si="22"/>
        <v>2052</v>
      </c>
      <c r="BD31" s="39">
        <f t="shared" si="22"/>
        <v>240</v>
      </c>
      <c r="BE31" s="113">
        <f t="shared" si="22"/>
        <v>218</v>
      </c>
    </row>
    <row r="32" spans="1:59" ht="18.75" customHeight="1" x14ac:dyDescent="0.35">
      <c r="A32" s="40"/>
      <c r="B32" s="41"/>
      <c r="C32" s="42" t="s">
        <v>129</v>
      </c>
      <c r="D32" s="716"/>
      <c r="E32" s="717"/>
      <c r="F32" s="717"/>
      <c r="G32" s="717"/>
      <c r="H32" s="717"/>
      <c r="I32" s="717"/>
      <c r="J32" s="717"/>
      <c r="K32" s="717"/>
      <c r="L32" s="717"/>
      <c r="M32" s="717"/>
      <c r="N32" s="717"/>
      <c r="O32" s="717"/>
      <c r="P32" s="717"/>
      <c r="Q32" s="717"/>
      <c r="R32" s="717"/>
      <c r="S32" s="717"/>
      <c r="T32" s="717"/>
      <c r="U32" s="717"/>
      <c r="V32" s="717"/>
      <c r="W32" s="717"/>
      <c r="X32" s="717"/>
      <c r="Y32" s="717"/>
      <c r="Z32" s="717"/>
      <c r="AA32" s="717"/>
      <c r="AB32" s="716"/>
      <c r="AC32" s="717"/>
      <c r="AD32" s="717"/>
      <c r="AE32" s="717"/>
      <c r="AF32" s="717"/>
      <c r="AG32" s="717"/>
      <c r="AH32" s="717"/>
      <c r="AI32" s="717"/>
      <c r="AJ32" s="717"/>
      <c r="AK32" s="717"/>
      <c r="AL32" s="717"/>
      <c r="AM32" s="717"/>
      <c r="AN32" s="717"/>
      <c r="AO32" s="717"/>
      <c r="AP32" s="717"/>
      <c r="AQ32" s="717"/>
      <c r="AR32" s="717"/>
      <c r="AS32" s="717"/>
      <c r="AT32" s="717"/>
      <c r="AU32" s="717"/>
      <c r="AV32" s="717"/>
      <c r="AW32" s="717"/>
      <c r="AX32" s="717"/>
      <c r="AY32" s="717"/>
      <c r="AZ32" s="718"/>
      <c r="BA32" s="719"/>
      <c r="BB32" s="719"/>
      <c r="BC32" s="719"/>
      <c r="BD32" s="719"/>
      <c r="BE32" s="720"/>
      <c r="BF32" s="499"/>
      <c r="BG32" s="500"/>
    </row>
    <row r="33" spans="1:59" s="2" customFormat="1" ht="15.75" customHeight="1" x14ac:dyDescent="0.35">
      <c r="A33" s="121" t="s">
        <v>321</v>
      </c>
      <c r="B33" s="501" t="s">
        <v>29</v>
      </c>
      <c r="C33" s="502" t="s">
        <v>322</v>
      </c>
      <c r="D33" s="472"/>
      <c r="E33" s="473" t="str">
        <f>IF(D33*14=0,"",D33*14)</f>
        <v/>
      </c>
      <c r="F33" s="472"/>
      <c r="G33" s="473" t="str">
        <f>IF(F33*14=0,"",F33*14)</f>
        <v/>
      </c>
      <c r="H33" s="472"/>
      <c r="I33" s="474"/>
      <c r="J33" s="475"/>
      <c r="K33" s="473" t="str">
        <f>IF(J33*14=0,"",J33*14)</f>
        <v/>
      </c>
      <c r="L33" s="472"/>
      <c r="M33" s="473" t="str">
        <f>IF(L33*14=0,"",L33*14)</f>
        <v/>
      </c>
      <c r="N33" s="472"/>
      <c r="O33" s="476"/>
      <c r="P33" s="472"/>
      <c r="Q33" s="473" t="str">
        <f>IF(P33*14=0,"",P33*14)</f>
        <v/>
      </c>
      <c r="R33" s="472"/>
      <c r="S33" s="473" t="str">
        <f>IF(R33*14=0,"",R33*14)</f>
        <v/>
      </c>
      <c r="T33" s="472"/>
      <c r="U33" s="474"/>
      <c r="V33" s="475"/>
      <c r="W33" s="473" t="str">
        <f>IF(V33*14=0,"",V33*14)</f>
        <v/>
      </c>
      <c r="X33" s="472"/>
      <c r="Y33" s="473" t="str">
        <f>IF(X33*14=0,"",X33*14)</f>
        <v/>
      </c>
      <c r="Z33" s="472"/>
      <c r="AA33" s="476"/>
      <c r="AB33" s="472"/>
      <c r="AC33" s="473" t="str">
        <f>IF(AB33*14=0,"",AB33*14)</f>
        <v/>
      </c>
      <c r="AD33" s="472"/>
      <c r="AE33" s="473" t="str">
        <f>IF(AD33*14=0,"",AD33*14)</f>
        <v/>
      </c>
      <c r="AF33" s="472"/>
      <c r="AG33" s="474"/>
      <c r="AH33" s="475"/>
      <c r="AI33" s="473" t="str">
        <f>IF(AH33*14=0,"",AH33*14)</f>
        <v/>
      </c>
      <c r="AJ33" s="472"/>
      <c r="AK33" s="473" t="str">
        <f>IF(AJ33*14=0,"",AJ33*14)</f>
        <v/>
      </c>
      <c r="AL33" s="472"/>
      <c r="AM33" s="476"/>
      <c r="AN33" s="475"/>
      <c r="AO33" s="473" t="str">
        <f>IF(AN33*14=0,"",AN33*14)</f>
        <v/>
      </c>
      <c r="AP33" s="478"/>
      <c r="AQ33" s="473" t="str">
        <f>IF(AP33*14=0,"",AP33*14)</f>
        <v/>
      </c>
      <c r="AR33" s="478"/>
      <c r="AS33" s="479"/>
      <c r="AT33" s="472"/>
      <c r="AU33" s="473" t="str">
        <f>IF(AT33*14=0,"",AT33*14)</f>
        <v/>
      </c>
      <c r="AV33" s="472"/>
      <c r="AW33" s="473" t="str">
        <f>IF(AV33*14=0,"",AV33*14)</f>
        <v/>
      </c>
      <c r="AX33" s="472"/>
      <c r="AY33" s="472"/>
      <c r="AZ33" s="480" t="str">
        <f>IF(D33+J33+P33+V33+AB33+AH33+AN33+AT33=0,"",D33+J33+P33+V33+AB33+AH33+AN33+AT33)</f>
        <v/>
      </c>
      <c r="BA33" s="503" t="str">
        <f>IF((P33+V33+AB33+AH33+AN33+AT33)*14=0,"",(P33+V33+AB33+AH33+AN33+AT33)*14)</f>
        <v/>
      </c>
      <c r="BB33" s="481" t="str">
        <f>IF(F33+L33+R33+X33+AD33+AJ33+AP33+AV33=0,"",F33+L33+R33+X33+AD33+AJ33+AP33+AV33)</f>
        <v/>
      </c>
      <c r="BC33" s="473" t="str">
        <f>IF((L33+F33+R33+X33+AD33+AJ33+AP33+AV33)*14=0,"",(L33+F33+R33+X33+AD33+AJ33+AP33+AV33)*14)</f>
        <v/>
      </c>
      <c r="BD33" s="504" t="s">
        <v>128</v>
      </c>
      <c r="BE33" s="534" t="str">
        <f>IF(D33+F33+L33+J33+P33+R33+V33+X33+AB33+AD33+AH33+AJ33+AN33+AP33+AT33+AV33=0,"",D33+F33+L33+J33+P33+R33+V33+X33+AB33+AD33+AH33+AJ33+AN33+AP33+AT33+AV33)</f>
        <v/>
      </c>
      <c r="BF33" s="483" t="s">
        <v>87</v>
      </c>
      <c r="BG33" s="484" t="s">
        <v>141</v>
      </c>
    </row>
    <row r="34" spans="1:59" s="2" customFormat="1" ht="15.75" customHeight="1" x14ac:dyDescent="0.35">
      <c r="A34" s="121" t="s">
        <v>323</v>
      </c>
      <c r="B34" s="501" t="s">
        <v>29</v>
      </c>
      <c r="C34" s="502" t="s">
        <v>324</v>
      </c>
      <c r="D34" s="472"/>
      <c r="E34" s="473" t="str">
        <f>IF(D34*14=0,"",D34*14)</f>
        <v/>
      </c>
      <c r="F34" s="472"/>
      <c r="G34" s="473" t="str">
        <f>IF(F34*14=0,"",F34*14)</f>
        <v/>
      </c>
      <c r="H34" s="472"/>
      <c r="I34" s="474"/>
      <c r="J34" s="475"/>
      <c r="K34" s="473" t="str">
        <f>IF(J34*14=0,"",J34*14)</f>
        <v/>
      </c>
      <c r="L34" s="472"/>
      <c r="M34" s="473" t="str">
        <f>IF(L34*14=0,"",L34*14)</f>
        <v/>
      </c>
      <c r="N34" s="472"/>
      <c r="O34" s="476"/>
      <c r="P34" s="472"/>
      <c r="Q34" s="473" t="str">
        <f>IF(P34*14=0,"",P34*14)</f>
        <v/>
      </c>
      <c r="R34" s="472"/>
      <c r="S34" s="473" t="str">
        <f>IF(R34*14=0,"",R34*14)</f>
        <v/>
      </c>
      <c r="T34" s="472"/>
      <c r="U34" s="474"/>
      <c r="V34" s="475"/>
      <c r="W34" s="473" t="str">
        <f>IF(V34*14=0,"",V34*14)</f>
        <v/>
      </c>
      <c r="X34" s="472"/>
      <c r="Y34" s="473" t="str">
        <f>IF(X34*14=0,"",X34*14)</f>
        <v/>
      </c>
      <c r="Z34" s="472"/>
      <c r="AA34" s="476"/>
      <c r="AB34" s="472"/>
      <c r="AC34" s="473" t="str">
        <f>IF(AB34*14=0,"",AB34*14)</f>
        <v/>
      </c>
      <c r="AD34" s="472"/>
      <c r="AE34" s="473" t="str">
        <f>IF(AD34*14=0,"",AD34*14)</f>
        <v/>
      </c>
      <c r="AF34" s="472"/>
      <c r="AG34" s="474"/>
      <c r="AH34" s="475"/>
      <c r="AI34" s="473" t="str">
        <f>IF(AH34*14=0,"",AH34*14)</f>
        <v/>
      </c>
      <c r="AJ34" s="472"/>
      <c r="AK34" s="473" t="str">
        <f>IF(AJ34*14=0,"",AJ34*14)</f>
        <v/>
      </c>
      <c r="AL34" s="472"/>
      <c r="AM34" s="476"/>
      <c r="AN34" s="475"/>
      <c r="AO34" s="473" t="str">
        <f>IF(AN34*14=0,"",AN34*14)</f>
        <v/>
      </c>
      <c r="AP34" s="478"/>
      <c r="AQ34" s="473" t="str">
        <f>IF(AP34*14=0,"",AP34*14)</f>
        <v/>
      </c>
      <c r="AR34" s="478"/>
      <c r="AS34" s="479"/>
      <c r="AT34" s="472"/>
      <c r="AU34" s="473" t="str">
        <f>IF(AT34*14=0,"",AT34*14)</f>
        <v/>
      </c>
      <c r="AV34" s="472"/>
      <c r="AW34" s="473" t="str">
        <f>IF(AV34*14=0,"",AV34*14)</f>
        <v/>
      </c>
      <c r="AX34" s="472"/>
      <c r="AY34" s="472"/>
      <c r="AZ34" s="480" t="str">
        <f>IF(D34+J34+P34+V34+AB34+AH34+AN34+AT34=0,"",D34+J34+P34+V34+AB34+AH34+AN34+AT34)</f>
        <v/>
      </c>
      <c r="BA34" s="503" t="str">
        <f>IF((P34+V34+AB34+AH34+AN34+AT34)*14=0,"",(P34+V34+AB34+AH34+AN34+AT34)*14)</f>
        <v/>
      </c>
      <c r="BB34" s="481" t="str">
        <f>IF(F34+L34+R34+X34+AD34+AJ34+AP34+AV34=0,"",F34+L34+R34+X34+AD34+AJ34+AP34+AV34)</f>
        <v/>
      </c>
      <c r="BC34" s="473" t="str">
        <f>IF((L34+F34+R34+X34+AD34+AJ34+AP34+AV34)*14=0,"",(L34+F34+R34+X34+AD34+AJ34+AP34+AV34)*14)</f>
        <v/>
      </c>
      <c r="BD34" s="504" t="s">
        <v>128</v>
      </c>
      <c r="BE34" s="534" t="str">
        <f>IF(D34+F34+L34+J34+P34+R34+V34+X34+AB34+AD34+AH34+AJ34+AN34+AP34+AT34+AV34=0,"",D34+F34+L34+J34+P34+R34+V34+X34+AB34+AD34+AH34+AJ34+AN34+AP34+AT34+AV34)</f>
        <v/>
      </c>
      <c r="BF34" s="483" t="s">
        <v>87</v>
      </c>
      <c r="BG34" s="484" t="s">
        <v>141</v>
      </c>
    </row>
    <row r="35" spans="1:59" s="2" customFormat="1" ht="15.75" customHeight="1" thickBot="1" x14ac:dyDescent="0.4">
      <c r="A35" s="160"/>
      <c r="B35" s="501"/>
      <c r="C35" s="330"/>
      <c r="D35" s="472"/>
      <c r="E35" s="473" t="str">
        <f>IF(D35*14=0,"",D35*14)</f>
        <v/>
      </c>
      <c r="F35" s="472"/>
      <c r="G35" s="473" t="str">
        <f>IF(F35*14=0,"",F35*14)</f>
        <v/>
      </c>
      <c r="H35" s="472"/>
      <c r="I35" s="474"/>
      <c r="J35" s="475"/>
      <c r="K35" s="473" t="str">
        <f>IF(J35*14=0,"",J35*14)</f>
        <v/>
      </c>
      <c r="L35" s="472"/>
      <c r="M35" s="473" t="str">
        <f>IF(L35*14=0,"",L35*14)</f>
        <v/>
      </c>
      <c r="N35" s="472"/>
      <c r="O35" s="476"/>
      <c r="P35" s="472"/>
      <c r="Q35" s="473" t="str">
        <f>IF(P35*14=0,"",P35*14)</f>
        <v/>
      </c>
      <c r="R35" s="472"/>
      <c r="S35" s="473" t="str">
        <f>IF(R35*14=0,"",R35*14)</f>
        <v/>
      </c>
      <c r="T35" s="472"/>
      <c r="U35" s="474"/>
      <c r="V35" s="475"/>
      <c r="W35" s="473" t="str">
        <f>IF(V35*14=0,"",V35*14)</f>
        <v/>
      </c>
      <c r="X35" s="472"/>
      <c r="Y35" s="473" t="str">
        <f>IF(X35*14=0,"",X35*14)</f>
        <v/>
      </c>
      <c r="Z35" s="472"/>
      <c r="AA35" s="476"/>
      <c r="AB35" s="472"/>
      <c r="AC35" s="473" t="str">
        <f>IF(AB35*14=0,"",AB35*14)</f>
        <v/>
      </c>
      <c r="AD35" s="472"/>
      <c r="AE35" s="473" t="str">
        <f>IF(AD35*14=0,"",AD35*14)</f>
        <v/>
      </c>
      <c r="AF35" s="472"/>
      <c r="AG35" s="474"/>
      <c r="AH35" s="475"/>
      <c r="AI35" s="473" t="str">
        <f>IF(AH35*14=0,"",AH35*14)</f>
        <v/>
      </c>
      <c r="AJ35" s="472"/>
      <c r="AK35" s="473" t="str">
        <f>IF(AJ35*14=0,"",AJ35*14)</f>
        <v/>
      </c>
      <c r="AL35" s="472"/>
      <c r="AM35" s="476"/>
      <c r="AN35" s="475"/>
      <c r="AO35" s="473" t="str">
        <f>IF(AN35*14=0,"",AN35*14)</f>
        <v/>
      </c>
      <c r="AP35" s="478"/>
      <c r="AQ35" s="473" t="str">
        <f>IF(AP35*14=0,"",AP35*14)</f>
        <v/>
      </c>
      <c r="AR35" s="478"/>
      <c r="AS35" s="479"/>
      <c r="AT35" s="472"/>
      <c r="AU35" s="473" t="str">
        <f>IF(AT35*14=0,"",AT35*14)</f>
        <v/>
      </c>
      <c r="AV35" s="472"/>
      <c r="AW35" s="473"/>
      <c r="AX35" s="472"/>
      <c r="AY35" s="472"/>
      <c r="AZ35" s="480" t="str">
        <f>IF(D35+J35+P35+V35+AB35+AH35+AN35+AT35=0,"",D35+J35+P35+V35+AB35+AH35+AN35+AT35)</f>
        <v/>
      </c>
      <c r="BA35" s="503" t="str">
        <f>IF((P35+V35+AB35+AH35+AN35+AT35)*14=0,"",(P35+V35+AB35+AH35+AN35+AT35)*14)</f>
        <v/>
      </c>
      <c r="BB35" s="481" t="str">
        <f>IF(F35+L35+R35+X35+AD35+AJ35+AP35+AV35=0,"",F35+L35+R35+X35+AD35+AJ35+AP35+AV35)</f>
        <v/>
      </c>
      <c r="BC35" s="503" t="str">
        <f>IF((L35+F35+R35+X35+AD35+AJ35+AP35+AV35)*15=0,"",(L35+F35+R35+X35+AD35+AJ35+AP35+AV35)*15)</f>
        <v/>
      </c>
      <c r="BD35" s="504" t="s">
        <v>128</v>
      </c>
      <c r="BE35" s="534" t="str">
        <f>IF(D35+F35+L35+J35+P35+R35+V35+X35+AB35+AD35+AH35+AJ35+AN35+AP35+AT35+AV35=0,"",D35+F35+L35+J35+P35+R35+V35+X35+AB35+AD35+AH35+AJ35+AN35+AP35+AT35+AV35)</f>
        <v/>
      </c>
      <c r="BF35" s="483"/>
      <c r="BG35" s="484"/>
    </row>
    <row r="36" spans="1:59" ht="15.75" customHeight="1" thickBot="1" x14ac:dyDescent="0.4">
      <c r="A36" s="43"/>
      <c r="B36" s="44"/>
      <c r="C36" s="45" t="s">
        <v>136</v>
      </c>
      <c r="D36" s="46">
        <f>SUM(D33:D35)</f>
        <v>0</v>
      </c>
      <c r="E36" s="47" t="str">
        <f>IF(D36*14=0,"",D36*14)</f>
        <v/>
      </c>
      <c r="F36" s="48">
        <f>SUM(F33:F35)</f>
        <v>0</v>
      </c>
      <c r="G36" s="47" t="str">
        <f>IF(F36*14=0,"",F36*14)</f>
        <v/>
      </c>
      <c r="H36" s="49" t="s">
        <v>128</v>
      </c>
      <c r="I36" s="50" t="s">
        <v>128</v>
      </c>
      <c r="J36" s="51">
        <f>SUM(J33:J35)</f>
        <v>0</v>
      </c>
      <c r="K36" s="47" t="str">
        <f>IF(J36*14=0,"",J36*14)</f>
        <v/>
      </c>
      <c r="L36" s="48">
        <f>SUM(L33:L35)</f>
        <v>0</v>
      </c>
      <c r="M36" s="47" t="str">
        <f>IF(L36*14=0,"",L36*14)</f>
        <v/>
      </c>
      <c r="N36" s="49" t="s">
        <v>128</v>
      </c>
      <c r="O36" s="50" t="s">
        <v>128</v>
      </c>
      <c r="P36" s="46">
        <f>SUM(P33:P35)</f>
        <v>0</v>
      </c>
      <c r="Q36" s="47" t="str">
        <f>IF(P36*14=0,"",P36*14)</f>
        <v/>
      </c>
      <c r="R36" s="48">
        <f>SUM(R33:R35)</f>
        <v>0</v>
      </c>
      <c r="S36" s="47" t="str">
        <f>IF(R36*14=0,"",R36*14)</f>
        <v/>
      </c>
      <c r="T36" s="52" t="s">
        <v>128</v>
      </c>
      <c r="U36" s="50" t="s">
        <v>128</v>
      </c>
      <c r="V36" s="51">
        <f>SUM(V33:V35)</f>
        <v>0</v>
      </c>
      <c r="W36" s="47" t="str">
        <f>IF(V36*14=0,"",V36*14)</f>
        <v/>
      </c>
      <c r="X36" s="48">
        <f>SUM(X33:X35)</f>
        <v>0</v>
      </c>
      <c r="Y36" s="47" t="str">
        <f>IF(X36*14=0,"",X36*14)</f>
        <v/>
      </c>
      <c r="Z36" s="49" t="s">
        <v>128</v>
      </c>
      <c r="AA36" s="50" t="s">
        <v>128</v>
      </c>
      <c r="AB36" s="46">
        <f>SUM(AB33:AB35)</f>
        <v>0</v>
      </c>
      <c r="AC36" s="47" t="str">
        <f>IF(AB36*14=0,"",AB36*14)</f>
        <v/>
      </c>
      <c r="AD36" s="48">
        <f>SUM(AD33:AD35)</f>
        <v>0</v>
      </c>
      <c r="AE36" s="47" t="str">
        <f>IF(AD36*14=0,"",AD36*14)</f>
        <v/>
      </c>
      <c r="AF36" s="49" t="s">
        <v>128</v>
      </c>
      <c r="AG36" s="50" t="s">
        <v>128</v>
      </c>
      <c r="AH36" s="51">
        <f>SUM(AH33:AH35)</f>
        <v>0</v>
      </c>
      <c r="AI36" s="47" t="str">
        <f>IF(AH36*14=0,"",AH36*14)</f>
        <v/>
      </c>
      <c r="AJ36" s="48">
        <f>SUM(AJ33:AJ35)</f>
        <v>0</v>
      </c>
      <c r="AK36" s="47" t="str">
        <f>IF(AJ36*14=0,"",AJ36*14)</f>
        <v/>
      </c>
      <c r="AL36" s="49" t="s">
        <v>128</v>
      </c>
      <c r="AM36" s="50" t="s">
        <v>128</v>
      </c>
      <c r="AN36" s="46">
        <f>SUM(AN33:AN35)</f>
        <v>0</v>
      </c>
      <c r="AO36" s="47" t="str">
        <f>IF(AN36*14=0,"",AN36*14)</f>
        <v/>
      </c>
      <c r="AP36" s="48">
        <f>SUM(AP33:AP35)</f>
        <v>0</v>
      </c>
      <c r="AQ36" s="47" t="str">
        <f>IF(AP36*14=0,"",AP36*14)</f>
        <v/>
      </c>
      <c r="AR36" s="52" t="s">
        <v>128</v>
      </c>
      <c r="AS36" s="50" t="s">
        <v>128</v>
      </c>
      <c r="AT36" s="51">
        <f>SUM(AT33:AT35)</f>
        <v>0</v>
      </c>
      <c r="AU36" s="47" t="str">
        <f>IF(AT36*14=0,"",AT36*14)</f>
        <v/>
      </c>
      <c r="AV36" s="48">
        <f>SUM(AV33:AV35)</f>
        <v>0</v>
      </c>
      <c r="AW36" s="47"/>
      <c r="AX36" s="49" t="s">
        <v>128</v>
      </c>
      <c r="AY36" s="50" t="s">
        <v>128</v>
      </c>
      <c r="AZ36" s="53" t="str">
        <f>IF(D36+J36+P36+V36=0,"",D36+J36+P36+V36)</f>
        <v/>
      </c>
      <c r="BA36" s="104" t="str">
        <f>IF((P36+V36+AB36+AH36+AN36+AT36)*14=0,"",(P36+V36+AB36+AH36+AN36+AT36)*14)</f>
        <v/>
      </c>
      <c r="BB36" s="431" t="str">
        <f>IF(F36+L36+R36+X36=0,"",F36+L36+R36+X36)</f>
        <v/>
      </c>
      <c r="BC36" s="105" t="str">
        <f>IF((L36+F36+R36+X36+AD36+AJ36+AP36+AV36)*15=0,"",(L36+F36+R36+X36+AD36+AJ36+AP36+AV36)*15)</f>
        <v/>
      </c>
      <c r="BD36" s="49" t="s">
        <v>128</v>
      </c>
      <c r="BE36" s="114" t="s">
        <v>285</v>
      </c>
    </row>
    <row r="37" spans="1:59" ht="15.75" customHeight="1" thickBot="1" x14ac:dyDescent="0.4">
      <c r="A37" s="96"/>
      <c r="B37" s="97"/>
      <c r="C37" s="57" t="s">
        <v>286</v>
      </c>
      <c r="D37" s="58">
        <f>D31+D36</f>
        <v>0</v>
      </c>
      <c r="E37" s="59">
        <v>0</v>
      </c>
      <c r="F37" s="60">
        <f>F31+F36</f>
        <v>30</v>
      </c>
      <c r="G37" s="59">
        <v>600</v>
      </c>
      <c r="H37" s="61" t="s">
        <v>128</v>
      </c>
      <c r="I37" s="62" t="s">
        <v>128</v>
      </c>
      <c r="J37" s="63">
        <f>J31+J36</f>
        <v>16</v>
      </c>
      <c r="K37" s="59">
        <f>IF(J37*14=0,"",J37*14)</f>
        <v>224</v>
      </c>
      <c r="L37" s="60">
        <f>L31+L36</f>
        <v>17</v>
      </c>
      <c r="M37" s="59">
        <f>IF(L37*14=0,"",L37*14)</f>
        <v>238</v>
      </c>
      <c r="N37" s="61" t="s">
        <v>128</v>
      </c>
      <c r="O37" s="62" t="s">
        <v>128</v>
      </c>
      <c r="P37" s="58">
        <f>P31+P36</f>
        <v>9</v>
      </c>
      <c r="Q37" s="59">
        <f>IF(P37*14=0,"",P37*14)</f>
        <v>126</v>
      </c>
      <c r="R37" s="60">
        <f>R31+R36</f>
        <v>22</v>
      </c>
      <c r="S37" s="59">
        <v>290</v>
      </c>
      <c r="T37" s="64" t="s">
        <v>128</v>
      </c>
      <c r="U37" s="62" t="s">
        <v>128</v>
      </c>
      <c r="V37" s="63">
        <f>V31+V36</f>
        <v>16</v>
      </c>
      <c r="W37" s="59">
        <f>IF(V37*14=0,"",V37*14)</f>
        <v>224</v>
      </c>
      <c r="X37" s="60">
        <f>X31+X36</f>
        <v>12</v>
      </c>
      <c r="Y37" s="59">
        <f>IF(X37*14=0,"",X37*14)</f>
        <v>168</v>
      </c>
      <c r="Z37" s="61" t="s">
        <v>128</v>
      </c>
      <c r="AA37" s="62" t="s">
        <v>128</v>
      </c>
      <c r="AB37" s="58">
        <f>AB31+AB36</f>
        <v>16</v>
      </c>
      <c r="AC37" s="59">
        <f>IF(AB37*14=0,"",AB37*14)</f>
        <v>224</v>
      </c>
      <c r="AD37" s="60">
        <f>AD31+AD36</f>
        <v>16</v>
      </c>
      <c r="AE37" s="59">
        <f>IF(AD37*14=0,"",AD37*14)</f>
        <v>224</v>
      </c>
      <c r="AF37" s="61" t="s">
        <v>128</v>
      </c>
      <c r="AG37" s="62" t="s">
        <v>128</v>
      </c>
      <c r="AH37" s="63">
        <f>AH31+AH36</f>
        <v>15</v>
      </c>
      <c r="AI37" s="59">
        <f>IF(AH37*14=0,"",AH37*14)</f>
        <v>210</v>
      </c>
      <c r="AJ37" s="60">
        <f>AJ31+AJ36</f>
        <v>16</v>
      </c>
      <c r="AK37" s="59">
        <v>224</v>
      </c>
      <c r="AL37" s="61" t="s">
        <v>128</v>
      </c>
      <c r="AM37" s="62" t="s">
        <v>128</v>
      </c>
      <c r="AN37" s="58">
        <f>AN31+AN36</f>
        <v>14</v>
      </c>
      <c r="AO37" s="59">
        <f>IF(AN37*14=0,"",AN37*14)</f>
        <v>196</v>
      </c>
      <c r="AP37" s="60">
        <f>AP31+AP36</f>
        <v>17</v>
      </c>
      <c r="AQ37" s="59">
        <v>252</v>
      </c>
      <c r="AR37" s="64" t="s">
        <v>128</v>
      </c>
      <c r="AS37" s="62" t="s">
        <v>128</v>
      </c>
      <c r="AT37" s="63">
        <f>AT31+AT36</f>
        <v>0</v>
      </c>
      <c r="AU37" s="59" t="str">
        <f>IF(AT37*14=0,"",AT37*14)</f>
        <v/>
      </c>
      <c r="AV37" s="60">
        <f>AV31+AV36</f>
        <v>2</v>
      </c>
      <c r="AW37" s="59">
        <f>SUM(AW31,AW36)</f>
        <v>588</v>
      </c>
      <c r="AX37" s="61" t="s">
        <v>128</v>
      </c>
      <c r="AY37" s="62" t="s">
        <v>128</v>
      </c>
      <c r="AZ37" s="99">
        <f>IF(D37+J37+P37+V37+AB37+AN37+AT37+AH37=0,"",D37+J37+P37+V37+AB37+AN37+AT37+AH37)</f>
        <v>86</v>
      </c>
      <c r="BA37" s="99" t="e">
        <f>IF(E37+K37+Q37+W37+AC37+AO37+AU37+AI37=0,"",E37+K37+Q37+W37+AC37+AO37+AU37+AI37)</f>
        <v>#VALUE!</v>
      </c>
      <c r="BB37" s="99">
        <f>IF(F37+L37+R37+X37+AD37+AP37+AV37+AJ37=0,"",F37+L37+R37+X37+AD37+AP37+AV37+AJ37)</f>
        <v>132</v>
      </c>
      <c r="BC37" s="99">
        <f>IF(G37+M37+S37+Y37+AE37+AQ37+AW37+AK37=0,"",G37+M37+S37+Y37+AE37+AQ37+AW37+AK37)</f>
        <v>2584</v>
      </c>
      <c r="BD37" s="61" t="s">
        <v>128</v>
      </c>
      <c r="BE37" s="119" t="s">
        <v>285</v>
      </c>
    </row>
    <row r="38" spans="1:59" ht="15.75" customHeight="1" thickTop="1" x14ac:dyDescent="0.25">
      <c r="A38" s="735" t="s">
        <v>217</v>
      </c>
      <c r="B38" s="736"/>
      <c r="C38" s="736"/>
      <c r="D38" s="736"/>
      <c r="E38" s="736"/>
      <c r="F38" s="736"/>
      <c r="G38" s="736"/>
      <c r="H38" s="736"/>
      <c r="I38" s="736"/>
      <c r="J38" s="736"/>
      <c r="K38" s="736"/>
      <c r="L38" s="736"/>
      <c r="M38" s="736"/>
      <c r="N38" s="736"/>
      <c r="O38" s="736"/>
      <c r="P38" s="736"/>
      <c r="Q38" s="736"/>
      <c r="R38" s="736"/>
      <c r="S38" s="736"/>
      <c r="T38" s="736"/>
      <c r="U38" s="736"/>
      <c r="V38" s="736"/>
      <c r="W38" s="736"/>
      <c r="X38" s="736"/>
      <c r="Y38" s="736"/>
      <c r="Z38" s="736"/>
      <c r="AA38" s="736"/>
      <c r="AB38" s="368"/>
      <c r="AC38" s="368"/>
      <c r="AD38" s="368"/>
      <c r="AE38" s="368"/>
      <c r="AF38" s="368"/>
      <c r="AG38" s="368"/>
      <c r="AH38" s="368"/>
      <c r="AI38" s="368"/>
      <c r="AJ38" s="368"/>
      <c r="AK38" s="368"/>
      <c r="AL38" s="368"/>
      <c r="AM38" s="368"/>
      <c r="AN38" s="368"/>
      <c r="AO38" s="368"/>
      <c r="AP38" s="368"/>
      <c r="AQ38" s="368"/>
      <c r="AR38" s="368"/>
      <c r="AS38" s="368"/>
      <c r="AT38" s="368"/>
      <c r="AU38" s="368"/>
      <c r="AV38" s="368"/>
      <c r="AW38" s="368"/>
      <c r="AX38" s="368"/>
      <c r="AY38" s="368"/>
      <c r="AZ38" s="67"/>
      <c r="BA38" s="342"/>
      <c r="BB38" s="342"/>
      <c r="BC38" s="342"/>
      <c r="BD38" s="342"/>
      <c r="BE38" s="343"/>
    </row>
    <row r="39" spans="1:59" ht="15.75" customHeight="1" x14ac:dyDescent="0.35">
      <c r="A39" s="123"/>
      <c r="B39" s="508"/>
      <c r="C39" s="449" t="s">
        <v>218</v>
      </c>
      <c r="D39" s="509"/>
      <c r="E39" s="510"/>
      <c r="F39" s="510"/>
      <c r="G39" s="510"/>
      <c r="H39" s="481"/>
      <c r="I39" s="511" t="str">
        <f>IF(COUNTIF(I12:I37,"A")=0,"",COUNTIF(I12:I37,"A"))</f>
        <v/>
      </c>
      <c r="J39" s="509"/>
      <c r="K39" s="510"/>
      <c r="L39" s="510"/>
      <c r="M39" s="510"/>
      <c r="N39" s="481"/>
      <c r="O39" s="511" t="str">
        <f>IF(COUNTIF(O12:O37,"A")=0,"",COUNTIF(O12:O37,"A"))</f>
        <v/>
      </c>
      <c r="P39" s="509"/>
      <c r="Q39" s="510"/>
      <c r="R39" s="510"/>
      <c r="S39" s="510"/>
      <c r="T39" s="481"/>
      <c r="U39" s="511" t="str">
        <f>IF(COUNTIF(U12:U37,"A")=0,"",COUNTIF(U12:U37,"A"))</f>
        <v/>
      </c>
      <c r="V39" s="509"/>
      <c r="W39" s="510"/>
      <c r="X39" s="510"/>
      <c r="Y39" s="510"/>
      <c r="Z39" s="481"/>
      <c r="AA39" s="511" t="str">
        <f>IF(COUNTIF(AA12:AA37,"A")=0,"",COUNTIF(AA12:AA37,"A"))</f>
        <v/>
      </c>
      <c r="AB39" s="509"/>
      <c r="AC39" s="510"/>
      <c r="AD39" s="510"/>
      <c r="AE39" s="510"/>
      <c r="AF39" s="481"/>
      <c r="AG39" s="511" t="str">
        <f>IF(COUNTIF(AG12:AG37,"A")=0,"",COUNTIF(AG12:AG37,"A"))</f>
        <v/>
      </c>
      <c r="AH39" s="509"/>
      <c r="AI39" s="510"/>
      <c r="AJ39" s="510"/>
      <c r="AK39" s="510"/>
      <c r="AL39" s="481"/>
      <c r="AM39" s="511" t="str">
        <f>IF(COUNTIF(AM12:AM37,"A")=0,"",COUNTIF(AM12:AM37,"A"))</f>
        <v/>
      </c>
      <c r="AN39" s="509"/>
      <c r="AO39" s="510"/>
      <c r="AP39" s="510"/>
      <c r="AQ39" s="510"/>
      <c r="AR39" s="481"/>
      <c r="AS39" s="511" t="str">
        <f>IF(COUNTIF(AS12:AS37,"A")=0,"",COUNTIF(AS12:AS37,"A"))</f>
        <v/>
      </c>
      <c r="AT39" s="509"/>
      <c r="AU39" s="510"/>
      <c r="AV39" s="510"/>
      <c r="AW39" s="510"/>
      <c r="AX39" s="481"/>
      <c r="AY39" s="511" t="str">
        <f>IF(COUNTIF(AY12:AY37,"A")=0,"",COUNTIF(AY12:AY37,"A"))</f>
        <v/>
      </c>
      <c r="AZ39" s="512"/>
      <c r="BA39" s="510"/>
      <c r="BB39" s="510"/>
      <c r="BC39" s="510"/>
      <c r="BD39" s="481"/>
      <c r="BE39" s="539" t="str">
        <f t="shared" ref="BE39:BE51" si="23">IF(SUM(I39:AY39)=0,"",SUM(I39:AY39))</f>
        <v/>
      </c>
    </row>
    <row r="40" spans="1:59" ht="15.75" customHeight="1" x14ac:dyDescent="0.35">
      <c r="A40" s="123"/>
      <c r="B40" s="508"/>
      <c r="C40" s="449" t="s">
        <v>219</v>
      </c>
      <c r="D40" s="509"/>
      <c r="E40" s="510"/>
      <c r="F40" s="510"/>
      <c r="G40" s="510"/>
      <c r="H40" s="481"/>
      <c r="I40" s="511" t="str">
        <f>IF(COUNTIF(I12:I37,"B")=0,"",COUNTIF(I12:I37,"B"))</f>
        <v/>
      </c>
      <c r="J40" s="509"/>
      <c r="K40" s="510"/>
      <c r="L40" s="510"/>
      <c r="M40" s="510"/>
      <c r="N40" s="481"/>
      <c r="O40" s="511" t="str">
        <f>IF(COUNTIF(O12:O37,"B")=0,"",COUNTIF(O12:O37,"B"))</f>
        <v/>
      </c>
      <c r="P40" s="509"/>
      <c r="Q40" s="510"/>
      <c r="R40" s="510"/>
      <c r="S40" s="510"/>
      <c r="T40" s="481"/>
      <c r="U40" s="511" t="str">
        <f>IF(COUNTIF(U12:U37,"B")=0,"",COUNTIF(U12:U37,"B"))</f>
        <v/>
      </c>
      <c r="V40" s="509"/>
      <c r="W40" s="510"/>
      <c r="X40" s="510"/>
      <c r="Y40" s="510"/>
      <c r="Z40" s="481"/>
      <c r="AA40" s="511" t="str">
        <f>IF(COUNTIF(AA12:AA37,"B")=0,"",COUNTIF(AA12:AA37,"B"))</f>
        <v/>
      </c>
      <c r="AB40" s="509"/>
      <c r="AC40" s="510"/>
      <c r="AD40" s="510"/>
      <c r="AE40" s="510"/>
      <c r="AF40" s="481"/>
      <c r="AG40" s="511" t="str">
        <f>IF(COUNTIF(AG12:AG37,"B")=0,"",COUNTIF(AG12:AG37,"B"))</f>
        <v/>
      </c>
      <c r="AH40" s="509"/>
      <c r="AI40" s="510"/>
      <c r="AJ40" s="510"/>
      <c r="AK40" s="510"/>
      <c r="AL40" s="481"/>
      <c r="AM40" s="511" t="str">
        <f>IF(COUNTIF(AM12:AM37,"B")=0,"",COUNTIF(AM12:AM37,"B"))</f>
        <v/>
      </c>
      <c r="AN40" s="509"/>
      <c r="AO40" s="510"/>
      <c r="AP40" s="510"/>
      <c r="AQ40" s="510"/>
      <c r="AR40" s="481"/>
      <c r="AS40" s="511" t="str">
        <f>IF(COUNTIF(AS12:AS37,"B")=0,"",COUNTIF(AS12:AS37,"B"))</f>
        <v/>
      </c>
      <c r="AT40" s="509"/>
      <c r="AU40" s="510"/>
      <c r="AV40" s="510"/>
      <c r="AW40" s="510"/>
      <c r="AX40" s="481"/>
      <c r="AY40" s="511" t="str">
        <f>IF(COUNTIF(AY12:AY37,"B")=0,"",COUNTIF(AY12:AY37,"B"))</f>
        <v/>
      </c>
      <c r="AZ40" s="512"/>
      <c r="BA40" s="510"/>
      <c r="BB40" s="510"/>
      <c r="BC40" s="510"/>
      <c r="BD40" s="481"/>
      <c r="BE40" s="539" t="str">
        <f t="shared" si="23"/>
        <v/>
      </c>
    </row>
    <row r="41" spans="1:59" ht="15.75" customHeight="1" x14ac:dyDescent="0.35">
      <c r="A41" s="123"/>
      <c r="B41" s="508"/>
      <c r="C41" s="449" t="s">
        <v>220</v>
      </c>
      <c r="D41" s="509"/>
      <c r="E41" s="510"/>
      <c r="F41" s="510"/>
      <c r="G41" s="510"/>
      <c r="H41" s="481"/>
      <c r="I41" s="511" t="str">
        <f>IF(COUNTIF(I12:I37,"ÉÉ")=0,"",COUNTIF(I12:I37,"ÉÉ"))</f>
        <v/>
      </c>
      <c r="J41" s="509"/>
      <c r="K41" s="510"/>
      <c r="L41" s="510"/>
      <c r="M41" s="510"/>
      <c r="N41" s="481"/>
      <c r="O41" s="511" t="str">
        <f>IF(COUNTIF(O12:O37,"ÉÉ")=0,"",COUNTIF(O12:O37,"ÉÉ"))</f>
        <v/>
      </c>
      <c r="P41" s="509"/>
      <c r="Q41" s="510"/>
      <c r="R41" s="510"/>
      <c r="S41" s="510"/>
      <c r="T41" s="481"/>
      <c r="U41" s="511" t="str">
        <f>IF(COUNTIF(U12:U37,"ÉÉ")=0,"",COUNTIF(U12:U37,"ÉÉ"))</f>
        <v/>
      </c>
      <c r="V41" s="509"/>
      <c r="W41" s="510"/>
      <c r="X41" s="510"/>
      <c r="Y41" s="510"/>
      <c r="Z41" s="481"/>
      <c r="AA41" s="511" t="str">
        <f>IF(COUNTIF(AA12:AA37,"ÉÉ")=0,"",COUNTIF(AA12:AA37,"ÉÉ"))</f>
        <v/>
      </c>
      <c r="AB41" s="509"/>
      <c r="AC41" s="510"/>
      <c r="AD41" s="510"/>
      <c r="AE41" s="510"/>
      <c r="AF41" s="481"/>
      <c r="AG41" s="511">
        <f>IF(COUNTIF(AG12:AG37,"ÉÉ")=0,"",COUNTIF(AG12:AG37,"ÉÉ"))</f>
        <v>1</v>
      </c>
      <c r="AH41" s="509"/>
      <c r="AI41" s="510"/>
      <c r="AJ41" s="510"/>
      <c r="AK41" s="510"/>
      <c r="AL41" s="481"/>
      <c r="AM41" s="511" t="str">
        <f>IF(COUNTIF(AM12:AM37,"ÉÉ")=0,"",COUNTIF(AM12:AM37,"ÉÉ"))</f>
        <v/>
      </c>
      <c r="AN41" s="509"/>
      <c r="AO41" s="510"/>
      <c r="AP41" s="510"/>
      <c r="AQ41" s="510"/>
      <c r="AR41" s="481"/>
      <c r="AS41" s="511" t="str">
        <f>IF(COUNTIF(AS12:AS37,"ÉÉ")=0,"",COUNTIF(AS12:AS37,"ÉÉ"))</f>
        <v/>
      </c>
      <c r="AT41" s="509"/>
      <c r="AU41" s="510"/>
      <c r="AV41" s="510"/>
      <c r="AW41" s="510"/>
      <c r="AX41" s="481"/>
      <c r="AY41" s="511" t="str">
        <f>IF(COUNTIF(AY12:AY37,"ÉÉ")=0,"",COUNTIF(AY12:AY37,"ÉÉ"))</f>
        <v/>
      </c>
      <c r="AZ41" s="512"/>
      <c r="BA41" s="510"/>
      <c r="BB41" s="510"/>
      <c r="BC41" s="510"/>
      <c r="BD41" s="481"/>
      <c r="BE41" s="539">
        <f t="shared" si="23"/>
        <v>1</v>
      </c>
    </row>
    <row r="42" spans="1:59" ht="15.75" customHeight="1" x14ac:dyDescent="0.35">
      <c r="A42" s="123"/>
      <c r="B42" s="508"/>
      <c r="C42" s="449" t="s">
        <v>221</v>
      </c>
      <c r="D42" s="514"/>
      <c r="E42" s="515"/>
      <c r="F42" s="515"/>
      <c r="G42" s="515"/>
      <c r="H42" s="516"/>
      <c r="I42" s="511" t="str">
        <f>IF(COUNTIF(I12:I37,"ÉÉ(Z)")=0,"",COUNTIF(I12:I37,"ÉÉ(Z)"))</f>
        <v/>
      </c>
      <c r="J42" s="514"/>
      <c r="K42" s="515"/>
      <c r="L42" s="515"/>
      <c r="M42" s="515"/>
      <c r="N42" s="516"/>
      <c r="O42" s="511" t="str">
        <f>IF(COUNTIF(O12:O37,"ÉÉ(Z)")=0,"",COUNTIF(O12:O37,"ÉÉ(Z)"))</f>
        <v/>
      </c>
      <c r="P42" s="514"/>
      <c r="Q42" s="515"/>
      <c r="R42" s="515"/>
      <c r="S42" s="515"/>
      <c r="T42" s="516"/>
      <c r="U42" s="511" t="str">
        <f>IF(COUNTIF(U12:U37,"ÉÉ(Z)")=0,"",COUNTIF(U12:U37,"ÉÉ(Z)"))</f>
        <v/>
      </c>
      <c r="V42" s="514"/>
      <c r="W42" s="515"/>
      <c r="X42" s="515"/>
      <c r="Y42" s="515"/>
      <c r="Z42" s="516"/>
      <c r="AA42" s="511" t="str">
        <f>IF(COUNTIF(AA12:AA37,"ÉÉ(Z)")=0,"",COUNTIF(AA12:AA37,"ÉÉ(Z)"))</f>
        <v/>
      </c>
      <c r="AB42" s="514"/>
      <c r="AC42" s="515"/>
      <c r="AD42" s="515"/>
      <c r="AE42" s="515"/>
      <c r="AF42" s="516"/>
      <c r="AG42" s="511" t="str">
        <f>IF(COUNTIF(AG12:AG37,"ÉÉ(Z)")=0,"",COUNTIF(AG12:AG37,"ÉÉ(Z)"))</f>
        <v/>
      </c>
      <c r="AH42" s="514"/>
      <c r="AI42" s="515"/>
      <c r="AJ42" s="515"/>
      <c r="AK42" s="515"/>
      <c r="AL42" s="516"/>
      <c r="AM42" s="511" t="str">
        <f>IF(COUNTIF(AM12:AM37,"ÉÉ(Z)")=0,"",COUNTIF(AM12:AM37,"ÉÉ(Z)"))</f>
        <v/>
      </c>
      <c r="AN42" s="514"/>
      <c r="AO42" s="515"/>
      <c r="AP42" s="515"/>
      <c r="AQ42" s="515"/>
      <c r="AR42" s="516"/>
      <c r="AS42" s="511" t="str">
        <f>IF(COUNTIF(AS12:AS37,"ÉÉ(Z)")=0,"",COUNTIF(AS12:AS37,"ÉÉ(Z)"))</f>
        <v/>
      </c>
      <c r="AT42" s="514"/>
      <c r="AU42" s="515"/>
      <c r="AV42" s="515"/>
      <c r="AW42" s="515"/>
      <c r="AX42" s="516"/>
      <c r="AY42" s="511" t="str">
        <f>IF(COUNTIF(AY12:AY37,"ÉÉ(Z)")=0,"",COUNTIF(AY12:AY37,"ÉÉ(Z)"))</f>
        <v/>
      </c>
      <c r="AZ42" s="517"/>
      <c r="BA42" s="515"/>
      <c r="BB42" s="515"/>
      <c r="BC42" s="515"/>
      <c r="BD42" s="516"/>
      <c r="BE42" s="539" t="str">
        <f t="shared" si="23"/>
        <v/>
      </c>
    </row>
    <row r="43" spans="1:59" ht="15.75" customHeight="1" x14ac:dyDescent="0.35">
      <c r="A43" s="123"/>
      <c r="B43" s="508"/>
      <c r="C43" s="449" t="s">
        <v>222</v>
      </c>
      <c r="D43" s="509"/>
      <c r="E43" s="510"/>
      <c r="F43" s="510"/>
      <c r="G43" s="510"/>
      <c r="H43" s="481"/>
      <c r="I43" s="511" t="str">
        <f>IF(COUNTIF(I12:I37,"GYJ")=0,"",COUNTIF(I12:I37,"GYJ"))</f>
        <v/>
      </c>
      <c r="J43" s="509"/>
      <c r="K43" s="510"/>
      <c r="L43" s="510"/>
      <c r="M43" s="510"/>
      <c r="N43" s="481"/>
      <c r="O43" s="511" t="str">
        <f>IF(COUNTIF(O12:O37,"GYJ")=0,"",COUNTIF(O12:O37,"GYJ"))</f>
        <v/>
      </c>
      <c r="P43" s="509"/>
      <c r="Q43" s="510"/>
      <c r="R43" s="510"/>
      <c r="S43" s="510"/>
      <c r="T43" s="481"/>
      <c r="U43" s="511" t="str">
        <f>IF(COUNTIF(U12:U37,"GYJ")=0,"",COUNTIF(U12:U37,"GYJ"))</f>
        <v/>
      </c>
      <c r="V43" s="509"/>
      <c r="W43" s="510"/>
      <c r="X43" s="510"/>
      <c r="Y43" s="510"/>
      <c r="Z43" s="481"/>
      <c r="AA43" s="511" t="str">
        <f>IF(COUNTIF(AA12:AA37,"GYJ")=0,"",COUNTIF(AA12:AA37,"GYJ"))</f>
        <v/>
      </c>
      <c r="AB43" s="509"/>
      <c r="AC43" s="510"/>
      <c r="AD43" s="510"/>
      <c r="AE43" s="510"/>
      <c r="AF43" s="481"/>
      <c r="AG43" s="511">
        <f>IF(COUNTIF(AG12:AG37,"GYJ")=0,"",COUNTIF(AG12:AG37,"GYJ"))</f>
        <v>4</v>
      </c>
      <c r="AH43" s="509"/>
      <c r="AI43" s="510"/>
      <c r="AJ43" s="510"/>
      <c r="AK43" s="510"/>
      <c r="AL43" s="481"/>
      <c r="AM43" s="511">
        <f>IF(COUNTIF(AM12:AM37,"GYJ")=0,"",COUNTIF(AM12:AM37,"GYJ"))</f>
        <v>1</v>
      </c>
      <c r="AN43" s="509"/>
      <c r="AO43" s="510"/>
      <c r="AP43" s="510"/>
      <c r="AQ43" s="510"/>
      <c r="AR43" s="481"/>
      <c r="AS43" s="511">
        <f>IF(COUNTIF(AS12:AS37,"GYJ")=0,"",COUNTIF(AS12:AS37,"GYJ"))</f>
        <v>2</v>
      </c>
      <c r="AT43" s="509"/>
      <c r="AU43" s="510"/>
      <c r="AV43" s="510"/>
      <c r="AW43" s="510"/>
      <c r="AX43" s="481"/>
      <c r="AY43" s="511">
        <f>IF(COUNTIF(AY12:AY37,"GYJ")=0,"",COUNTIF(AY12:AY37,"GYJ"))</f>
        <v>1</v>
      </c>
      <c r="AZ43" s="512"/>
      <c r="BA43" s="510"/>
      <c r="BB43" s="510"/>
      <c r="BC43" s="510"/>
      <c r="BD43" s="481"/>
      <c r="BE43" s="539">
        <f t="shared" si="23"/>
        <v>8</v>
      </c>
    </row>
    <row r="44" spans="1:59" ht="15.75" customHeight="1" x14ac:dyDescent="0.35">
      <c r="A44" s="123"/>
      <c r="B44" s="448"/>
      <c r="C44" s="449" t="s">
        <v>223</v>
      </c>
      <c r="D44" s="509"/>
      <c r="E44" s="510"/>
      <c r="F44" s="510"/>
      <c r="G44" s="510"/>
      <c r="H44" s="481"/>
      <c r="I44" s="511" t="str">
        <f>IF(COUNTIF(I12:I37,"GYJ(Z)")=0,"",COUNTIF(I12:I37,"GYJ(Z)"))</f>
        <v/>
      </c>
      <c r="J44" s="509"/>
      <c r="K44" s="510"/>
      <c r="L44" s="510"/>
      <c r="M44" s="510"/>
      <c r="N44" s="481"/>
      <c r="O44" s="511" t="str">
        <f>IF(COUNTIF(O12:O37,"GYJ(Z)")=0,"",COUNTIF(O12:O37,"GYJ(Z)"))</f>
        <v/>
      </c>
      <c r="P44" s="509"/>
      <c r="Q44" s="510"/>
      <c r="R44" s="510"/>
      <c r="S44" s="510"/>
      <c r="T44" s="481"/>
      <c r="U44" s="511" t="str">
        <f>IF(COUNTIF(U12:U37,"GYJ(Z)")=0,"",COUNTIF(U12:U37,"GYJ(Z)"))</f>
        <v/>
      </c>
      <c r="V44" s="509"/>
      <c r="W44" s="510"/>
      <c r="X44" s="510"/>
      <c r="Y44" s="510"/>
      <c r="Z44" s="481"/>
      <c r="AA44" s="511" t="str">
        <f>IF(COUNTIF(AA12:AA37,"GYJ(Z)")=0,"",COUNTIF(AA12:AA37,"GYJ(Z)"))</f>
        <v/>
      </c>
      <c r="AB44" s="509"/>
      <c r="AC44" s="510"/>
      <c r="AD44" s="510"/>
      <c r="AE44" s="510"/>
      <c r="AF44" s="481"/>
      <c r="AG44" s="511" t="str">
        <f>IF(COUNTIF(AG12:AG37,"GYJ(Z)")=0,"",COUNTIF(AG12:AG37,"GYJ(Z)"))</f>
        <v/>
      </c>
      <c r="AH44" s="509"/>
      <c r="AI44" s="510"/>
      <c r="AJ44" s="510"/>
      <c r="AK44" s="510"/>
      <c r="AL44" s="481"/>
      <c r="AM44" s="511" t="str">
        <f>IF(COUNTIF(AM12:AM37,"GYJ(Z)")=0,"",COUNTIF(AM12:AM37,"GYJ(Z)"))</f>
        <v/>
      </c>
      <c r="AN44" s="509"/>
      <c r="AO44" s="510"/>
      <c r="AP44" s="510"/>
      <c r="AQ44" s="510"/>
      <c r="AR44" s="481"/>
      <c r="AS44" s="511" t="str">
        <f>IF(COUNTIF(AS12:AS37,"GYJ(Z)")=0,"",COUNTIF(AS12:AS37,"GYJ(Z)"))</f>
        <v/>
      </c>
      <c r="AT44" s="509"/>
      <c r="AU44" s="510"/>
      <c r="AV44" s="510"/>
      <c r="AW44" s="510"/>
      <c r="AX44" s="481"/>
      <c r="AY44" s="511" t="str">
        <f>IF(COUNTIF(AY12:AY37,"GYJ(Z)")=0,"",COUNTIF(AY12:AY37,"GYJ(Z)"))</f>
        <v/>
      </c>
      <c r="AZ44" s="512"/>
      <c r="BA44" s="510"/>
      <c r="BB44" s="510"/>
      <c r="BC44" s="510"/>
      <c r="BD44" s="481"/>
      <c r="BE44" s="539" t="str">
        <f t="shared" si="23"/>
        <v/>
      </c>
    </row>
    <row r="45" spans="1:59" ht="15.75" customHeight="1" x14ac:dyDescent="0.35">
      <c r="A45" s="123"/>
      <c r="B45" s="508"/>
      <c r="C45" s="518" t="s">
        <v>224</v>
      </c>
      <c r="D45" s="509"/>
      <c r="E45" s="510"/>
      <c r="F45" s="510"/>
      <c r="G45" s="510"/>
      <c r="H45" s="481"/>
      <c r="I45" s="511" t="str">
        <f>IF(COUNTIF(I12:I37,"K")=0,"",COUNTIF(I12:I37,"K"))</f>
        <v/>
      </c>
      <c r="J45" s="509"/>
      <c r="K45" s="510"/>
      <c r="L45" s="510"/>
      <c r="M45" s="510"/>
      <c r="N45" s="481"/>
      <c r="O45" s="511" t="str">
        <f>IF(COUNTIF(O12:O37,"K")=0,"",COUNTIF(O12:O37,"K"))</f>
        <v/>
      </c>
      <c r="P45" s="509"/>
      <c r="Q45" s="510"/>
      <c r="R45" s="510"/>
      <c r="S45" s="510"/>
      <c r="T45" s="481"/>
      <c r="U45" s="511" t="str">
        <f>IF(COUNTIF(U12:U37,"K")=0,"",COUNTIF(U12:U37,"K"))</f>
        <v/>
      </c>
      <c r="V45" s="509"/>
      <c r="W45" s="510"/>
      <c r="X45" s="510"/>
      <c r="Y45" s="510"/>
      <c r="Z45" s="481"/>
      <c r="AA45" s="511" t="str">
        <f>IF(COUNTIF(AA12:AA37,"K")=0,"",COUNTIF(AA12:AA37,"K"))</f>
        <v/>
      </c>
      <c r="AB45" s="509"/>
      <c r="AC45" s="510"/>
      <c r="AD45" s="510"/>
      <c r="AE45" s="510"/>
      <c r="AF45" s="481"/>
      <c r="AG45" s="511">
        <f>IF(COUNTIF(AG12:AG37,"K")=0,"",COUNTIF(AG12:AG37,"K"))</f>
        <v>1</v>
      </c>
      <c r="AH45" s="509"/>
      <c r="AI45" s="510"/>
      <c r="AJ45" s="510"/>
      <c r="AK45" s="510"/>
      <c r="AL45" s="481"/>
      <c r="AM45" s="511">
        <f>IF(COUNTIF(AM12:AM37,"K")=0,"",COUNTIF(AM12:AM37,"K"))</f>
        <v>3</v>
      </c>
      <c r="AN45" s="509"/>
      <c r="AO45" s="510"/>
      <c r="AP45" s="510"/>
      <c r="AQ45" s="510"/>
      <c r="AR45" s="481"/>
      <c r="AS45" s="511">
        <f>IF(COUNTIF(AS12:AS37,"K")=0,"",COUNTIF(AS12:AS37,"K"))</f>
        <v>1</v>
      </c>
      <c r="AT45" s="509"/>
      <c r="AU45" s="510"/>
      <c r="AV45" s="510"/>
      <c r="AW45" s="510"/>
      <c r="AX45" s="481"/>
      <c r="AY45" s="511" t="str">
        <f>IF(COUNTIF(AY12:AY37,"K")=0,"",COUNTIF(AY12:AY37,"K"))</f>
        <v/>
      </c>
      <c r="AZ45" s="512"/>
      <c r="BA45" s="510"/>
      <c r="BB45" s="510"/>
      <c r="BC45" s="510"/>
      <c r="BD45" s="481"/>
      <c r="BE45" s="539">
        <f t="shared" si="23"/>
        <v>5</v>
      </c>
    </row>
    <row r="46" spans="1:59" ht="15.75" customHeight="1" x14ac:dyDescent="0.35">
      <c r="A46" s="123"/>
      <c r="B46" s="508"/>
      <c r="C46" s="518" t="s">
        <v>225</v>
      </c>
      <c r="D46" s="509"/>
      <c r="E46" s="510"/>
      <c r="F46" s="510"/>
      <c r="G46" s="510"/>
      <c r="H46" s="481"/>
      <c r="I46" s="511" t="str">
        <f>IF(COUNTIF(I12:I37,"K(Z)")=0,"",COUNTIF(I12:I37,"K(Z)"))</f>
        <v/>
      </c>
      <c r="J46" s="509"/>
      <c r="K46" s="510"/>
      <c r="L46" s="510"/>
      <c r="M46" s="510"/>
      <c r="N46" s="481"/>
      <c r="O46" s="511" t="str">
        <f>IF(COUNTIF(O12:O37,"K(Z)")=0,"",COUNTIF(O12:O37,"K(Z)"))</f>
        <v/>
      </c>
      <c r="P46" s="509"/>
      <c r="Q46" s="510"/>
      <c r="R46" s="510"/>
      <c r="S46" s="510"/>
      <c r="T46" s="481"/>
      <c r="U46" s="511" t="str">
        <f>IF(COUNTIF(U12:U37,"K(Z)")=0,"",COUNTIF(U12:U37,"K(Z)"))</f>
        <v/>
      </c>
      <c r="V46" s="509"/>
      <c r="W46" s="510"/>
      <c r="X46" s="510"/>
      <c r="Y46" s="510"/>
      <c r="Z46" s="481"/>
      <c r="AA46" s="511" t="str">
        <f>IF(COUNTIF(AA12:AA37,"K(Z)")=0,"",COUNTIF(AA12:AA37,"K(Z)"))</f>
        <v/>
      </c>
      <c r="AB46" s="509"/>
      <c r="AC46" s="510"/>
      <c r="AD46" s="510"/>
      <c r="AE46" s="510"/>
      <c r="AF46" s="481"/>
      <c r="AG46" s="511">
        <f>IF(COUNTIF(AG12:AG37,"K(Z)")=0,"",COUNTIF(AG12:AG37,"K(Z)"))</f>
        <v>1</v>
      </c>
      <c r="AH46" s="509"/>
      <c r="AI46" s="510"/>
      <c r="AJ46" s="510"/>
      <c r="AK46" s="510"/>
      <c r="AL46" s="481"/>
      <c r="AM46" s="511">
        <f>IF(COUNTIF(AM12:AM37,"K(Z)")=0,"",COUNTIF(AM12:AM37,"K(Z)"))</f>
        <v>1</v>
      </c>
      <c r="AN46" s="509"/>
      <c r="AO46" s="510"/>
      <c r="AP46" s="510"/>
      <c r="AQ46" s="510"/>
      <c r="AR46" s="481"/>
      <c r="AS46" s="511">
        <f>IF(COUNTIF(AS12:AS37,"K(Z)")=0,"",COUNTIF(AS12:AS37,"K(Z)"))</f>
        <v>2</v>
      </c>
      <c r="AT46" s="509"/>
      <c r="AU46" s="510"/>
      <c r="AV46" s="510"/>
      <c r="AW46" s="510"/>
      <c r="AX46" s="481"/>
      <c r="AY46" s="511" t="str">
        <f>IF(COUNTIF(AY12:AY37,"K(Z)")=0,"",COUNTIF(AY12:AY37,"K(Z)"))</f>
        <v/>
      </c>
      <c r="AZ46" s="512"/>
      <c r="BA46" s="510"/>
      <c r="BB46" s="510"/>
      <c r="BC46" s="510"/>
      <c r="BD46" s="481"/>
      <c r="BE46" s="539">
        <f t="shared" si="23"/>
        <v>4</v>
      </c>
    </row>
    <row r="47" spans="1:59" ht="15.75" customHeight="1" x14ac:dyDescent="0.35">
      <c r="A47" s="123"/>
      <c r="B47" s="508"/>
      <c r="C47" s="449" t="s">
        <v>226</v>
      </c>
      <c r="D47" s="509"/>
      <c r="E47" s="510"/>
      <c r="F47" s="510"/>
      <c r="G47" s="510"/>
      <c r="H47" s="481"/>
      <c r="I47" s="511" t="str">
        <f>IF(COUNTIF(I12:I37,"AV")=0,"",COUNTIF(I12:I37,"AV"))</f>
        <v/>
      </c>
      <c r="J47" s="509"/>
      <c r="K47" s="510"/>
      <c r="L47" s="510"/>
      <c r="M47" s="510"/>
      <c r="N47" s="481"/>
      <c r="O47" s="511" t="str">
        <f>IF(COUNTIF(O12:O37,"AV")=0,"",COUNTIF(O12:O37,"AV"))</f>
        <v/>
      </c>
      <c r="P47" s="509"/>
      <c r="Q47" s="510"/>
      <c r="R47" s="510"/>
      <c r="S47" s="510"/>
      <c r="T47" s="481"/>
      <c r="U47" s="511" t="str">
        <f>IF(COUNTIF(U12:U37,"AV")=0,"",COUNTIF(U12:U37,"AV"))</f>
        <v/>
      </c>
      <c r="V47" s="509"/>
      <c r="W47" s="510"/>
      <c r="X47" s="510"/>
      <c r="Y47" s="510"/>
      <c r="Z47" s="481"/>
      <c r="AA47" s="511" t="str">
        <f>IF(COUNTIF(AA12:AA37,"AV")=0,"",COUNTIF(AA12:AA37,"AV"))</f>
        <v/>
      </c>
      <c r="AB47" s="509"/>
      <c r="AC47" s="510"/>
      <c r="AD47" s="510"/>
      <c r="AE47" s="510"/>
      <c r="AF47" s="481"/>
      <c r="AG47" s="511" t="str">
        <f>IF(COUNTIF(AG12:AG37,"AV")=0,"",COUNTIF(AG12:AG37,"AV"))</f>
        <v/>
      </c>
      <c r="AH47" s="509"/>
      <c r="AI47" s="510"/>
      <c r="AJ47" s="510"/>
      <c r="AK47" s="510"/>
      <c r="AL47" s="481"/>
      <c r="AM47" s="511" t="str">
        <f>IF(COUNTIF(AM12:AM37,"AV")=0,"",COUNTIF(AM12:AM37,"AV"))</f>
        <v/>
      </c>
      <c r="AN47" s="509"/>
      <c r="AO47" s="510"/>
      <c r="AP47" s="510"/>
      <c r="AQ47" s="510"/>
      <c r="AR47" s="481"/>
      <c r="AS47" s="511" t="str">
        <f>IF(COUNTIF(AS12:AS37,"AV")=0,"",COUNTIF(AS12:AS37,"AV"))</f>
        <v/>
      </c>
      <c r="AT47" s="509"/>
      <c r="AU47" s="510"/>
      <c r="AV47" s="510"/>
      <c r="AW47" s="510"/>
      <c r="AX47" s="481"/>
      <c r="AY47" s="511" t="str">
        <f>IF(COUNTIF(AY12:AY37,"AV")=0,"",COUNTIF(AY12:AY37,"AV"))</f>
        <v/>
      </c>
      <c r="AZ47" s="512"/>
      <c r="BA47" s="510"/>
      <c r="BB47" s="510"/>
      <c r="BC47" s="510"/>
      <c r="BD47" s="481"/>
      <c r="BE47" s="539" t="str">
        <f t="shared" si="23"/>
        <v/>
      </c>
    </row>
    <row r="48" spans="1:59" ht="15.75" customHeight="1" x14ac:dyDescent="0.35">
      <c r="A48" s="123"/>
      <c r="B48" s="508"/>
      <c r="C48" s="449" t="s">
        <v>227</v>
      </c>
      <c r="D48" s="509"/>
      <c r="E48" s="510"/>
      <c r="F48" s="510"/>
      <c r="G48" s="510"/>
      <c r="H48" s="481"/>
      <c r="I48" s="511" t="str">
        <f>IF(COUNTIF(I12:I37,"KV")=0,"",COUNTIF(I12:I37,"KV"))</f>
        <v/>
      </c>
      <c r="J48" s="509"/>
      <c r="K48" s="510"/>
      <c r="L48" s="510"/>
      <c r="M48" s="510"/>
      <c r="N48" s="481"/>
      <c r="O48" s="511" t="str">
        <f>IF(COUNTIF(O12:O37,"KV")=0,"",COUNTIF(O12:O37,"KV"))</f>
        <v/>
      </c>
      <c r="P48" s="509"/>
      <c r="Q48" s="510"/>
      <c r="R48" s="510"/>
      <c r="S48" s="510"/>
      <c r="T48" s="481"/>
      <c r="U48" s="511" t="str">
        <f>IF(COUNTIF(U12:U37,"KV")=0,"",COUNTIF(U12:U37,"KV"))</f>
        <v/>
      </c>
      <c r="V48" s="509"/>
      <c r="W48" s="510"/>
      <c r="X48" s="510"/>
      <c r="Y48" s="510"/>
      <c r="Z48" s="481"/>
      <c r="AA48" s="511" t="str">
        <f>IF(COUNTIF(AA12:AA37,"KV")=0,"",COUNTIF(AA12:AA37,"KV"))</f>
        <v/>
      </c>
      <c r="AB48" s="509"/>
      <c r="AC48" s="510"/>
      <c r="AD48" s="510"/>
      <c r="AE48" s="510"/>
      <c r="AF48" s="481"/>
      <c r="AG48" s="511" t="str">
        <f>IF(COUNTIF(AG12:AG37,"KV")=0,"",COUNTIF(AG12:AG37,"KV"))</f>
        <v/>
      </c>
      <c r="AH48" s="509"/>
      <c r="AI48" s="510"/>
      <c r="AJ48" s="510"/>
      <c r="AK48" s="510"/>
      <c r="AL48" s="481"/>
      <c r="AM48" s="511" t="str">
        <f>IF(COUNTIF(AM12:AM37,"KV")=0,"",COUNTIF(AM12:AM37,"KV"))</f>
        <v/>
      </c>
      <c r="AN48" s="509"/>
      <c r="AO48" s="510"/>
      <c r="AP48" s="510"/>
      <c r="AQ48" s="510"/>
      <c r="AR48" s="481"/>
      <c r="AS48" s="511" t="str">
        <f>IF(COUNTIF(AS12:AS37,"KV")=0,"",COUNTIF(AS12:AS37,"KV"))</f>
        <v/>
      </c>
      <c r="AT48" s="509"/>
      <c r="AU48" s="510"/>
      <c r="AV48" s="510"/>
      <c r="AW48" s="510"/>
      <c r="AX48" s="481"/>
      <c r="AY48" s="511" t="str">
        <f>IF(COUNTIF(AY12:AY37,"KV")=0,"",COUNTIF(AY12:AY37,"KV"))</f>
        <v/>
      </c>
      <c r="AZ48" s="512"/>
      <c r="BA48" s="510"/>
      <c r="BB48" s="510"/>
      <c r="BC48" s="510"/>
      <c r="BD48" s="481"/>
      <c r="BE48" s="539" t="str">
        <f t="shared" si="23"/>
        <v/>
      </c>
    </row>
    <row r="49" spans="1:57" ht="15.75" customHeight="1" x14ac:dyDescent="0.35">
      <c r="A49" s="519"/>
      <c r="B49" s="520"/>
      <c r="C49" s="521" t="s">
        <v>228</v>
      </c>
      <c r="D49" s="522"/>
      <c r="E49" s="523"/>
      <c r="F49" s="523"/>
      <c r="G49" s="523"/>
      <c r="H49" s="524"/>
      <c r="I49" s="511" t="str">
        <f>IF(COUNTIF(I12:I37,"SZG")=0,"",COUNTIF(I12:I37,"SZG"))</f>
        <v/>
      </c>
      <c r="J49" s="522"/>
      <c r="K49" s="523"/>
      <c r="L49" s="523"/>
      <c r="M49" s="523"/>
      <c r="N49" s="524"/>
      <c r="O49" s="511" t="str">
        <f>IF(COUNTIF(O12:O37,"SZG")=0,"",COUNTIF(O12:O37,"SZG"))</f>
        <v/>
      </c>
      <c r="P49" s="522"/>
      <c r="Q49" s="523"/>
      <c r="R49" s="523"/>
      <c r="S49" s="523"/>
      <c r="T49" s="524"/>
      <c r="U49" s="511" t="str">
        <f>IF(COUNTIF(U12:U37,"SZG")=0,"",COUNTIF(U12:U37,"SZG"))</f>
        <v/>
      </c>
      <c r="V49" s="522"/>
      <c r="W49" s="523"/>
      <c r="X49" s="523"/>
      <c r="Y49" s="523"/>
      <c r="Z49" s="524"/>
      <c r="AA49" s="511" t="str">
        <f>IF(COUNTIF(AA12:AA37,"SZG")=0,"",COUNTIF(AA12:AA37,"SZG"))</f>
        <v/>
      </c>
      <c r="AB49" s="522"/>
      <c r="AC49" s="523"/>
      <c r="AD49" s="523"/>
      <c r="AE49" s="523"/>
      <c r="AF49" s="524"/>
      <c r="AG49" s="511" t="str">
        <f>IF(COUNTIF(AG12:AG37,"SZG")=0,"",COUNTIF(AG12:AG37,"SZG"))</f>
        <v/>
      </c>
      <c r="AH49" s="522"/>
      <c r="AI49" s="523"/>
      <c r="AJ49" s="523"/>
      <c r="AK49" s="523"/>
      <c r="AL49" s="524"/>
      <c r="AM49" s="511" t="str">
        <f>IF(COUNTIF(AM12:AM37,"SZG")=0,"",COUNTIF(AM12:AM37,"SZG"))</f>
        <v/>
      </c>
      <c r="AN49" s="522"/>
      <c r="AO49" s="523"/>
      <c r="AP49" s="523"/>
      <c r="AQ49" s="523"/>
      <c r="AR49" s="524"/>
      <c r="AS49" s="511" t="str">
        <f>IF(COUNTIF(AS12:AS37,"SZG")=0,"",COUNTIF(AS12:AS37,"SZG"))</f>
        <v/>
      </c>
      <c r="AT49" s="522"/>
      <c r="AU49" s="523"/>
      <c r="AV49" s="523"/>
      <c r="AW49" s="523"/>
      <c r="AX49" s="524"/>
      <c r="AY49" s="511" t="str">
        <f>IF(COUNTIF(AY12:AY37,"SZG")=0,"",COUNTIF(AY12:AY37,"SZG"))</f>
        <v/>
      </c>
      <c r="AZ49" s="512"/>
      <c r="BA49" s="510"/>
      <c r="BB49" s="510"/>
      <c r="BC49" s="510"/>
      <c r="BD49" s="481"/>
      <c r="BE49" s="539" t="str">
        <f t="shared" si="23"/>
        <v/>
      </c>
    </row>
    <row r="50" spans="1:57" ht="15.75" customHeight="1" x14ac:dyDescent="0.35">
      <c r="A50" s="519"/>
      <c r="B50" s="520"/>
      <c r="C50" s="521" t="s">
        <v>229</v>
      </c>
      <c r="D50" s="522"/>
      <c r="E50" s="523"/>
      <c r="F50" s="523"/>
      <c r="G50" s="523"/>
      <c r="H50" s="524"/>
      <c r="I50" s="511" t="str">
        <f>IF(COUNTIF(I12:I37,"ZV")=0,"",COUNTIF(I12:I37,"ZV"))</f>
        <v/>
      </c>
      <c r="J50" s="522"/>
      <c r="K50" s="523"/>
      <c r="L50" s="523"/>
      <c r="M50" s="523"/>
      <c r="N50" s="524"/>
      <c r="O50" s="511" t="str">
        <f>IF(COUNTIF(O12:O37,"ZV")=0,"",COUNTIF(O12:O37,"ZV"))</f>
        <v/>
      </c>
      <c r="P50" s="522"/>
      <c r="Q50" s="523"/>
      <c r="R50" s="523"/>
      <c r="S50" s="523"/>
      <c r="T50" s="524"/>
      <c r="U50" s="511" t="str">
        <f>IF(COUNTIF(U12:U37,"ZV")=0,"",COUNTIF(U12:U37,"ZV"))</f>
        <v/>
      </c>
      <c r="V50" s="522"/>
      <c r="W50" s="523"/>
      <c r="X50" s="523"/>
      <c r="Y50" s="523"/>
      <c r="Z50" s="524"/>
      <c r="AA50" s="511" t="str">
        <f>IF(COUNTIF(AA12:AA37,"ZV")=0,"",COUNTIF(AA12:AA37,"ZV"))</f>
        <v/>
      </c>
      <c r="AB50" s="522"/>
      <c r="AC50" s="523"/>
      <c r="AD50" s="523"/>
      <c r="AE50" s="523"/>
      <c r="AF50" s="524"/>
      <c r="AG50" s="511" t="str">
        <f>IF(COUNTIF(AG12:AG37,"ZV")=0,"",COUNTIF(AG12:AG37,"ZV"))</f>
        <v/>
      </c>
      <c r="AH50" s="522"/>
      <c r="AI50" s="523"/>
      <c r="AJ50" s="523"/>
      <c r="AK50" s="523"/>
      <c r="AL50" s="524"/>
      <c r="AM50" s="511" t="str">
        <f>IF(COUNTIF(AM12:AM37,"ZV")=0,"",COUNTIF(AM12:AM37,"ZV"))</f>
        <v/>
      </c>
      <c r="AN50" s="522"/>
      <c r="AO50" s="523"/>
      <c r="AP50" s="523"/>
      <c r="AQ50" s="523"/>
      <c r="AR50" s="524"/>
      <c r="AS50" s="511" t="str">
        <f>IF(COUNTIF(AS12:AS37,"ZV")=0,"",COUNTIF(AS12:AS37,"ZV"))</f>
        <v/>
      </c>
      <c r="AT50" s="522"/>
      <c r="AU50" s="523"/>
      <c r="AV50" s="523"/>
      <c r="AW50" s="523"/>
      <c r="AX50" s="524"/>
      <c r="AY50" s="511" t="str">
        <f>IF(COUNTIF(AY12:AY37,"ZV")=0,"",COUNTIF(AY12:AY37,"ZV"))</f>
        <v/>
      </c>
      <c r="AZ50" s="512"/>
      <c r="BA50" s="510"/>
      <c r="BB50" s="510"/>
      <c r="BC50" s="510"/>
      <c r="BD50" s="481"/>
      <c r="BE50" s="539" t="str">
        <f t="shared" si="23"/>
        <v/>
      </c>
    </row>
    <row r="51" spans="1:57" ht="15.75" customHeight="1" thickBot="1" x14ac:dyDescent="0.4">
      <c r="A51" s="525"/>
      <c r="B51" s="526"/>
      <c r="C51" s="527" t="s">
        <v>230</v>
      </c>
      <c r="D51" s="528"/>
      <c r="E51" s="529"/>
      <c r="F51" s="529"/>
      <c r="G51" s="529"/>
      <c r="H51" s="530"/>
      <c r="I51" s="531" t="str">
        <f>IF(SUM(I39:I50)=0,"",SUM(I39:I50))</f>
        <v/>
      </c>
      <c r="J51" s="528"/>
      <c r="K51" s="529"/>
      <c r="L51" s="529"/>
      <c r="M51" s="529"/>
      <c r="N51" s="530"/>
      <c r="O51" s="531" t="str">
        <f>IF(SUM(O39:O50)=0,"",SUM(O39:O50))</f>
        <v/>
      </c>
      <c r="P51" s="528"/>
      <c r="Q51" s="529"/>
      <c r="R51" s="529"/>
      <c r="S51" s="529"/>
      <c r="T51" s="530"/>
      <c r="U51" s="531" t="str">
        <f>IF(SUM(U39:U50)=0,"",SUM(U39:U50))</f>
        <v/>
      </c>
      <c r="V51" s="528"/>
      <c r="W51" s="529"/>
      <c r="X51" s="529"/>
      <c r="Y51" s="529"/>
      <c r="Z51" s="530"/>
      <c r="AA51" s="531" t="str">
        <f>IF(SUM(AA39:AA50)=0,"",SUM(AA39:AA50))</f>
        <v/>
      </c>
      <c r="AB51" s="528"/>
      <c r="AC51" s="529"/>
      <c r="AD51" s="529"/>
      <c r="AE51" s="529"/>
      <c r="AF51" s="530"/>
      <c r="AG51" s="531">
        <f>IF(SUM(AG39:AG50)=0,"",SUM(AG39:AG50))</f>
        <v>7</v>
      </c>
      <c r="AH51" s="528"/>
      <c r="AI51" s="529"/>
      <c r="AJ51" s="529"/>
      <c r="AK51" s="529"/>
      <c r="AL51" s="530"/>
      <c r="AM51" s="531">
        <f>IF(SUM(AM39:AM50)=0,"",SUM(AM39:AM50))</f>
        <v>5</v>
      </c>
      <c r="AN51" s="528"/>
      <c r="AO51" s="529"/>
      <c r="AP51" s="529"/>
      <c r="AQ51" s="529"/>
      <c r="AR51" s="530"/>
      <c r="AS51" s="531">
        <f>IF(SUM(AS39:AS50)=0,"",SUM(AS39:AS50))</f>
        <v>5</v>
      </c>
      <c r="AT51" s="528"/>
      <c r="AU51" s="529"/>
      <c r="AV51" s="529"/>
      <c r="AW51" s="529"/>
      <c r="AX51" s="530"/>
      <c r="AY51" s="531">
        <f>IF(SUM(AY39:AY50)=0,"",SUM(AY39:AY50))</f>
        <v>1</v>
      </c>
      <c r="AZ51" s="532"/>
      <c r="BA51" s="529"/>
      <c r="BB51" s="529"/>
      <c r="BC51" s="529"/>
      <c r="BD51" s="530"/>
      <c r="BE51" s="540">
        <f t="shared" si="23"/>
        <v>18</v>
      </c>
    </row>
    <row r="52" spans="1:57" ht="15.75" customHeight="1" thickTop="1" x14ac:dyDescent="0.35">
      <c r="B52" s="69"/>
      <c r="C52" s="69"/>
    </row>
    <row r="53" spans="1:57" ht="15.75" customHeight="1" x14ac:dyDescent="0.35">
      <c r="B53" s="69"/>
      <c r="C53" s="69"/>
    </row>
    <row r="54" spans="1:57" ht="15.75" customHeight="1" x14ac:dyDescent="0.35">
      <c r="B54" s="69"/>
      <c r="C54" s="69"/>
    </row>
    <row r="55" spans="1:57" ht="15.75" customHeight="1" x14ac:dyDescent="0.35">
      <c r="B55" s="69"/>
      <c r="C55" s="69"/>
    </row>
    <row r="56" spans="1:57" ht="15.75" customHeight="1" x14ac:dyDescent="0.35">
      <c r="B56" s="69"/>
      <c r="C56" s="69"/>
    </row>
    <row r="57" spans="1:57" ht="15.75" customHeight="1" x14ac:dyDescent="0.35">
      <c r="B57" s="69"/>
      <c r="C57" s="69"/>
    </row>
    <row r="58" spans="1:57" ht="15.75" customHeight="1" x14ac:dyDescent="0.35">
      <c r="B58" s="69"/>
      <c r="C58" s="69"/>
    </row>
    <row r="59" spans="1:57" ht="15.75" customHeight="1" x14ac:dyDescent="0.35">
      <c r="B59" s="69"/>
      <c r="C59" s="69"/>
    </row>
    <row r="60" spans="1:57" ht="15.75" customHeight="1" x14ac:dyDescent="0.35">
      <c r="B60" s="69"/>
      <c r="C60" s="69"/>
    </row>
    <row r="61" spans="1:57" ht="15.75" customHeight="1" x14ac:dyDescent="0.35">
      <c r="B61" s="69"/>
      <c r="C61" s="69"/>
    </row>
    <row r="62" spans="1:57" ht="15.75" customHeight="1" x14ac:dyDescent="0.35">
      <c r="B62" s="69"/>
      <c r="C62" s="69"/>
    </row>
    <row r="63" spans="1:57" ht="15.75" customHeight="1" x14ac:dyDescent="0.35">
      <c r="B63" s="69"/>
      <c r="C63" s="69"/>
    </row>
    <row r="64" spans="1:57" ht="15.75" customHeight="1" x14ac:dyDescent="0.35">
      <c r="B64" s="69"/>
      <c r="C64" s="69"/>
    </row>
    <row r="65" spans="2:3" ht="15.75" customHeight="1" x14ac:dyDescent="0.35">
      <c r="B65" s="69"/>
      <c r="C65" s="69"/>
    </row>
    <row r="66" spans="2:3" ht="15.75" customHeight="1" x14ac:dyDescent="0.35">
      <c r="B66" s="69"/>
      <c r="C66" s="69"/>
    </row>
    <row r="67" spans="2:3" ht="15.75" customHeight="1" x14ac:dyDescent="0.35">
      <c r="B67" s="69"/>
      <c r="C67" s="69"/>
    </row>
    <row r="68" spans="2:3" ht="15.75" customHeight="1" x14ac:dyDescent="0.35">
      <c r="B68" s="69"/>
      <c r="C68" s="69"/>
    </row>
    <row r="69" spans="2:3" ht="15.75" customHeight="1" x14ac:dyDescent="0.35">
      <c r="B69" s="69"/>
      <c r="C69" s="69"/>
    </row>
    <row r="70" spans="2:3" ht="15.75" customHeight="1" x14ac:dyDescent="0.35">
      <c r="B70" s="69"/>
      <c r="C70" s="69"/>
    </row>
    <row r="71" spans="2:3" ht="15.75" customHeight="1" x14ac:dyDescent="0.35">
      <c r="B71" s="69"/>
      <c r="C71" s="69"/>
    </row>
    <row r="72" spans="2:3" ht="15.75" customHeight="1" x14ac:dyDescent="0.35">
      <c r="B72" s="69"/>
      <c r="C72" s="69"/>
    </row>
    <row r="73" spans="2:3" ht="15.75" customHeight="1" x14ac:dyDescent="0.35">
      <c r="B73" s="69"/>
      <c r="C73" s="69"/>
    </row>
    <row r="74" spans="2:3" ht="15.75" customHeight="1" x14ac:dyDescent="0.35">
      <c r="B74" s="69"/>
      <c r="C74" s="69"/>
    </row>
    <row r="75" spans="2:3" ht="15.75" customHeight="1" x14ac:dyDescent="0.35">
      <c r="B75" s="69"/>
      <c r="C75" s="69"/>
    </row>
    <row r="76" spans="2:3" ht="15.75" customHeight="1" x14ac:dyDescent="0.35">
      <c r="B76" s="69"/>
      <c r="C76" s="69"/>
    </row>
    <row r="77" spans="2:3" ht="15.75" customHeight="1" x14ac:dyDescent="0.35">
      <c r="B77" s="69"/>
      <c r="C77" s="69"/>
    </row>
    <row r="78" spans="2:3" ht="15.75" customHeight="1" x14ac:dyDescent="0.35">
      <c r="B78" s="69"/>
      <c r="C78" s="69"/>
    </row>
    <row r="79" spans="2:3" ht="15.75" customHeight="1" x14ac:dyDescent="0.35">
      <c r="B79" s="69"/>
      <c r="C79" s="69"/>
    </row>
    <row r="80" spans="2:3" ht="15.75" customHeight="1" x14ac:dyDescent="0.35">
      <c r="B80" s="69"/>
      <c r="C80" s="69"/>
    </row>
    <row r="81" spans="2:3" ht="15.75" customHeight="1" x14ac:dyDescent="0.35">
      <c r="B81" s="69"/>
      <c r="C81" s="69"/>
    </row>
    <row r="82" spans="2:3" ht="15.75" customHeight="1" x14ac:dyDescent="0.35">
      <c r="B82" s="69"/>
      <c r="C82" s="69"/>
    </row>
    <row r="83" spans="2:3" ht="15.75" customHeight="1" x14ac:dyDescent="0.35">
      <c r="B83" s="69"/>
      <c r="C83" s="69"/>
    </row>
    <row r="84" spans="2:3" ht="15.75" customHeight="1" x14ac:dyDescent="0.35">
      <c r="B84" s="69"/>
      <c r="C84" s="69"/>
    </row>
    <row r="85" spans="2:3" ht="15.75" customHeight="1" x14ac:dyDescent="0.35">
      <c r="B85" s="69"/>
      <c r="C85" s="69"/>
    </row>
    <row r="86" spans="2:3" ht="15.75" customHeight="1" x14ac:dyDescent="0.35">
      <c r="B86" s="69"/>
      <c r="C86" s="69"/>
    </row>
    <row r="87" spans="2:3" ht="15.75" customHeight="1" x14ac:dyDescent="0.35">
      <c r="B87" s="69"/>
      <c r="C87" s="69"/>
    </row>
    <row r="88" spans="2:3" ht="15.75" customHeight="1" x14ac:dyDescent="0.35">
      <c r="B88" s="69"/>
      <c r="C88" s="69"/>
    </row>
    <row r="89" spans="2:3" ht="15.75" customHeight="1" x14ac:dyDescent="0.35">
      <c r="B89" s="69"/>
      <c r="C89" s="69"/>
    </row>
    <row r="90" spans="2:3" ht="15.75" customHeight="1" x14ac:dyDescent="0.35">
      <c r="B90" s="69"/>
      <c r="C90" s="69"/>
    </row>
    <row r="91" spans="2:3" ht="15.75" customHeight="1" x14ac:dyDescent="0.35">
      <c r="B91" s="69"/>
      <c r="C91" s="69"/>
    </row>
    <row r="92" spans="2:3" ht="15.75" customHeight="1" x14ac:dyDescent="0.35">
      <c r="B92" s="69"/>
      <c r="C92" s="69"/>
    </row>
    <row r="93" spans="2:3" ht="15.75" customHeight="1" x14ac:dyDescent="0.35">
      <c r="B93" s="69"/>
      <c r="C93" s="69"/>
    </row>
    <row r="94" spans="2:3" ht="15.75" customHeight="1" x14ac:dyDescent="0.35">
      <c r="B94" s="69"/>
      <c r="C94" s="69"/>
    </row>
    <row r="95" spans="2:3" ht="15.75" customHeight="1" x14ac:dyDescent="0.35">
      <c r="B95" s="69"/>
      <c r="C95" s="69"/>
    </row>
    <row r="96" spans="2:3" ht="15.75" customHeight="1" x14ac:dyDescent="0.35">
      <c r="B96" s="69"/>
      <c r="C96" s="69"/>
    </row>
    <row r="97" spans="2:3" ht="15.75" customHeight="1" x14ac:dyDescent="0.35">
      <c r="B97" s="69"/>
      <c r="C97" s="69"/>
    </row>
    <row r="98" spans="2:3" ht="15.75" customHeight="1" x14ac:dyDescent="0.35">
      <c r="B98" s="69"/>
      <c r="C98" s="69"/>
    </row>
    <row r="99" spans="2:3" ht="15.75" customHeight="1" x14ac:dyDescent="0.35">
      <c r="B99" s="69"/>
      <c r="C99" s="69"/>
    </row>
    <row r="100" spans="2:3" ht="15.75" customHeight="1" x14ac:dyDescent="0.35">
      <c r="B100" s="69"/>
      <c r="C100" s="69"/>
    </row>
    <row r="101" spans="2:3" ht="15.75" customHeight="1" x14ac:dyDescent="0.35">
      <c r="B101" s="69"/>
      <c r="C101" s="69"/>
    </row>
    <row r="102" spans="2:3" ht="15.75" customHeight="1" x14ac:dyDescent="0.35">
      <c r="B102" s="69"/>
      <c r="C102" s="69"/>
    </row>
    <row r="103" spans="2:3" ht="15.75" customHeight="1" x14ac:dyDescent="0.35">
      <c r="B103" s="69"/>
      <c r="C103" s="69"/>
    </row>
    <row r="104" spans="2:3" ht="15.75" customHeight="1" x14ac:dyDescent="0.35">
      <c r="B104" s="69"/>
      <c r="C104" s="69"/>
    </row>
    <row r="105" spans="2:3" ht="15.75" customHeight="1" x14ac:dyDescent="0.35">
      <c r="B105" s="69"/>
      <c r="C105" s="69"/>
    </row>
    <row r="106" spans="2:3" ht="15.75" customHeight="1" x14ac:dyDescent="0.35">
      <c r="B106" s="69"/>
      <c r="C106" s="69"/>
    </row>
    <row r="107" spans="2:3" ht="15.75" customHeight="1" x14ac:dyDescent="0.35">
      <c r="B107" s="69"/>
      <c r="C107" s="69"/>
    </row>
    <row r="108" spans="2:3" ht="15.75" customHeight="1" x14ac:dyDescent="0.35">
      <c r="B108" s="69"/>
      <c r="C108" s="69"/>
    </row>
    <row r="109" spans="2:3" ht="15.75" customHeight="1" x14ac:dyDescent="0.35">
      <c r="B109" s="69"/>
      <c r="C109" s="69"/>
    </row>
    <row r="110" spans="2:3" ht="15.75" customHeight="1" x14ac:dyDescent="0.35">
      <c r="B110" s="69"/>
      <c r="C110" s="69"/>
    </row>
    <row r="111" spans="2:3" ht="15.75" customHeight="1" x14ac:dyDescent="0.35">
      <c r="B111" s="69"/>
      <c r="C111" s="69"/>
    </row>
    <row r="112" spans="2:3" ht="15.75" customHeight="1" x14ac:dyDescent="0.35">
      <c r="B112" s="69"/>
      <c r="C112" s="69"/>
    </row>
    <row r="113" spans="2:3" ht="15.75" customHeight="1" x14ac:dyDescent="0.35">
      <c r="B113" s="69"/>
      <c r="C113" s="69"/>
    </row>
    <row r="114" spans="2:3" ht="15.75" customHeight="1" x14ac:dyDescent="0.35">
      <c r="B114" s="69"/>
      <c r="C114" s="69"/>
    </row>
    <row r="115" spans="2:3" ht="15.75" customHeight="1" x14ac:dyDescent="0.35">
      <c r="B115" s="69"/>
      <c r="C115" s="69"/>
    </row>
    <row r="116" spans="2:3" ht="15.75" customHeight="1" x14ac:dyDescent="0.35">
      <c r="B116" s="69"/>
      <c r="C116" s="69"/>
    </row>
    <row r="117" spans="2:3" ht="15.75" customHeight="1" x14ac:dyDescent="0.35"/>
    <row r="118" spans="2:3" ht="15.75" customHeight="1" x14ac:dyDescent="0.35"/>
    <row r="119" spans="2:3" ht="15.75" customHeight="1" x14ac:dyDescent="0.35"/>
    <row r="120" spans="2:3" ht="15.75" customHeight="1" x14ac:dyDescent="0.35"/>
    <row r="121" spans="2:3" ht="15.75" customHeight="1" x14ac:dyDescent="0.35"/>
    <row r="122" spans="2:3" ht="15.75" customHeight="1" x14ac:dyDescent="0.35"/>
    <row r="123" spans="2:3" ht="15.75" customHeight="1" x14ac:dyDescent="0.35"/>
    <row r="124" spans="2:3" ht="15.75" customHeight="1" x14ac:dyDescent="0.35"/>
    <row r="125" spans="2:3" ht="15.75" customHeight="1" x14ac:dyDescent="0.35"/>
    <row r="126" spans="2:3" ht="15.75" customHeight="1" x14ac:dyDescent="0.35"/>
    <row r="127" spans="2:3" ht="15.75" customHeight="1" x14ac:dyDescent="0.35"/>
    <row r="128" spans="2:3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</sheetData>
  <sheetProtection selectLockedCells="1"/>
  <protectedRanges>
    <protectedRange sqref="C38" name="Tartomány4"/>
    <protectedRange sqref="C50:C51" name="Tartomány4_1"/>
  </protectedRanges>
  <mergeCells count="61">
    <mergeCell ref="A38:AA38"/>
    <mergeCell ref="BB8:BC8"/>
    <mergeCell ref="BD8:BD9"/>
    <mergeCell ref="BE8:BE9"/>
    <mergeCell ref="D32:AA32"/>
    <mergeCell ref="AB32:AY32"/>
    <mergeCell ref="AZ32:BE32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P8:AQ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N8:AO8"/>
  </mergeCells>
  <pageMargins left="0.25" right="0.25" top="0.75" bottom="0.75" header="0.3" footer="0.3"/>
  <pageSetup paperSize="8" scale="50" orientation="landscape" r:id="rId1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63098A8-9AED-48EF-9254-E8FC969BF8EA}">
  <sheetPr>
    <tabColor theme="6" tint="-0.499984740745262"/>
    <pageSetUpPr fitToPage="1"/>
  </sheetPr>
  <dimension ref="A1:BG158"/>
  <sheetViews>
    <sheetView view="pageBreakPreview" zoomScale="85" zoomScaleNormal="85" zoomScaleSheetLayoutView="85" workbookViewId="0">
      <pane xSplit="3" ySplit="11" topLeftCell="D12" activePane="bottomRight" state="frozen"/>
      <selection pane="topRight" activeCell="D1" sqref="D1"/>
      <selection pane="bottomLeft" activeCell="A12" sqref="A12"/>
      <selection pane="bottomRight" activeCell="L22" sqref="L22"/>
    </sheetView>
  </sheetViews>
  <sheetFormatPr defaultColWidth="10.6640625" defaultRowHeight="15.5" x14ac:dyDescent="0.35"/>
  <cols>
    <col min="1" max="1" width="18.6640625" style="68" bestFit="1" customWidth="1"/>
    <col min="2" max="2" width="7.109375" style="22" customWidth="1"/>
    <col min="3" max="3" width="60.33203125" style="22" customWidth="1"/>
    <col min="4" max="4" width="5.44140625" style="22" customWidth="1"/>
    <col min="5" max="5" width="6.6640625" style="22" customWidth="1"/>
    <col min="6" max="6" width="5.44140625" style="22" customWidth="1"/>
    <col min="7" max="7" width="6.6640625" style="22" customWidth="1"/>
    <col min="8" max="8" width="5.44140625" style="22" customWidth="1"/>
    <col min="9" max="9" width="5.6640625" style="22" bestFit="1" customWidth="1"/>
    <col min="10" max="10" width="5.44140625" style="22" customWidth="1"/>
    <col min="11" max="11" width="6.6640625" style="22" customWidth="1"/>
    <col min="12" max="12" width="5.44140625" style="22" customWidth="1"/>
    <col min="13" max="13" width="6.6640625" style="22" customWidth="1"/>
    <col min="14" max="14" width="5.44140625" style="22" customWidth="1"/>
    <col min="15" max="15" width="5.6640625" style="22" bestFit="1" customWidth="1"/>
    <col min="16" max="16" width="5.44140625" style="22" bestFit="1" customWidth="1"/>
    <col min="17" max="17" width="6.6640625" style="22" customWidth="1"/>
    <col min="18" max="18" width="5.44140625" style="22" bestFit="1" customWidth="1"/>
    <col min="19" max="19" width="6.6640625" style="22" customWidth="1"/>
    <col min="20" max="20" width="5.44140625" style="22" customWidth="1"/>
    <col min="21" max="21" width="5.6640625" style="22" bestFit="1" customWidth="1"/>
    <col min="22" max="22" width="5.44140625" style="22" bestFit="1" customWidth="1"/>
    <col min="23" max="23" width="6.6640625" style="22" customWidth="1"/>
    <col min="24" max="24" width="5.44140625" style="22" bestFit="1" customWidth="1"/>
    <col min="25" max="25" width="6.6640625" style="22" customWidth="1"/>
    <col min="26" max="26" width="5.44140625" style="22" customWidth="1"/>
    <col min="27" max="27" width="5.6640625" style="22" bestFit="1" customWidth="1"/>
    <col min="28" max="28" width="5.44140625" style="22" customWidth="1"/>
    <col min="29" max="29" width="6.6640625" style="22" customWidth="1"/>
    <col min="30" max="30" width="5.44140625" style="22" customWidth="1"/>
    <col min="31" max="31" width="6.6640625" style="22" customWidth="1"/>
    <col min="32" max="32" width="5.44140625" style="22" customWidth="1"/>
    <col min="33" max="33" width="5.6640625" style="22" bestFit="1" customWidth="1"/>
    <col min="34" max="34" width="5.44140625" style="22" customWidth="1"/>
    <col min="35" max="35" width="6.6640625" style="22" customWidth="1"/>
    <col min="36" max="36" width="5.44140625" style="22" customWidth="1"/>
    <col min="37" max="37" width="6.6640625" style="22" customWidth="1"/>
    <col min="38" max="38" width="5.44140625" style="22" customWidth="1"/>
    <col min="39" max="39" width="5.6640625" style="22" bestFit="1" customWidth="1"/>
    <col min="40" max="40" width="5.44140625" style="22" bestFit="1" customWidth="1"/>
    <col min="41" max="41" width="6.6640625" style="22" customWidth="1"/>
    <col min="42" max="42" width="5.44140625" style="22" bestFit="1" customWidth="1"/>
    <col min="43" max="43" width="6.6640625" style="22" customWidth="1"/>
    <col min="44" max="44" width="5.44140625" style="22" customWidth="1"/>
    <col min="45" max="45" width="5.6640625" style="22" bestFit="1" customWidth="1"/>
    <col min="46" max="46" width="5.44140625" style="22" bestFit="1" customWidth="1"/>
    <col min="47" max="47" width="6.6640625" style="22" customWidth="1"/>
    <col min="48" max="48" width="5.44140625" style="22" bestFit="1" customWidth="1"/>
    <col min="49" max="49" width="6.6640625" style="22" customWidth="1"/>
    <col min="50" max="50" width="5.44140625" style="22" customWidth="1"/>
    <col min="51" max="51" width="5.6640625" style="22" bestFit="1" customWidth="1"/>
    <col min="52" max="52" width="6.6640625" style="22" bestFit="1" customWidth="1"/>
    <col min="53" max="53" width="11" style="22" bestFit="1" customWidth="1"/>
    <col min="54" max="54" width="6.6640625" style="22" bestFit="1" customWidth="1"/>
    <col min="55" max="55" width="8.109375" style="22" bestFit="1" customWidth="1"/>
    <col min="56" max="56" width="6.6640625" style="22" bestFit="1" customWidth="1"/>
    <col min="57" max="57" width="9" style="22" customWidth="1"/>
    <col min="58" max="58" width="36.44140625" style="22" customWidth="1"/>
    <col min="59" max="59" width="39" style="22" customWidth="1"/>
    <col min="60" max="16384" width="10.6640625" style="22"/>
  </cols>
  <sheetData>
    <row r="1" spans="1:59" ht="22.15" customHeight="1" x14ac:dyDescent="0.25">
      <c r="A1" s="698" t="s">
        <v>0</v>
      </c>
      <c r="B1" s="698"/>
      <c r="C1" s="698"/>
      <c r="D1" s="698"/>
      <c r="E1" s="698"/>
      <c r="F1" s="698"/>
      <c r="G1" s="698"/>
      <c r="H1" s="698"/>
      <c r="I1" s="698"/>
      <c r="J1" s="698"/>
      <c r="K1" s="698"/>
      <c r="L1" s="698"/>
      <c r="M1" s="698"/>
      <c r="N1" s="698"/>
      <c r="O1" s="698"/>
      <c r="P1" s="698"/>
      <c r="Q1" s="698"/>
      <c r="R1" s="698"/>
      <c r="S1" s="698"/>
      <c r="T1" s="698"/>
      <c r="U1" s="698"/>
      <c r="V1" s="698"/>
      <c r="W1" s="698"/>
      <c r="X1" s="698"/>
      <c r="Y1" s="698"/>
      <c r="Z1" s="698"/>
      <c r="AA1" s="698"/>
      <c r="AB1" s="698"/>
      <c r="AC1" s="698"/>
      <c r="AD1" s="698"/>
      <c r="AE1" s="698"/>
      <c r="AF1" s="698"/>
      <c r="AG1" s="698"/>
      <c r="AH1" s="698"/>
      <c r="AI1" s="698"/>
      <c r="AJ1" s="698"/>
      <c r="AK1" s="698"/>
      <c r="AL1" s="698"/>
      <c r="AM1" s="698"/>
      <c r="AN1" s="698"/>
      <c r="AO1" s="698"/>
      <c r="AP1" s="698"/>
      <c r="AQ1" s="698"/>
      <c r="AR1" s="698"/>
      <c r="AS1" s="698"/>
      <c r="AT1" s="698"/>
      <c r="AU1" s="698"/>
      <c r="AV1" s="698"/>
      <c r="AW1" s="698"/>
      <c r="AX1" s="698"/>
      <c r="AY1" s="698"/>
      <c r="AZ1" s="698"/>
      <c r="BA1" s="698"/>
      <c r="BB1" s="698"/>
      <c r="BC1" s="698"/>
      <c r="BD1" s="698"/>
      <c r="BE1" s="698"/>
    </row>
    <row r="2" spans="1:59" ht="22.15" customHeight="1" x14ac:dyDescent="0.25">
      <c r="A2" s="636" t="s">
        <v>1</v>
      </c>
      <c r="B2" s="636"/>
      <c r="C2" s="636"/>
      <c r="D2" s="636"/>
      <c r="E2" s="636"/>
      <c r="F2" s="636"/>
      <c r="G2" s="636"/>
      <c r="H2" s="636"/>
      <c r="I2" s="636"/>
      <c r="J2" s="636"/>
      <c r="K2" s="636"/>
      <c r="L2" s="636"/>
      <c r="M2" s="636"/>
      <c r="N2" s="636"/>
      <c r="O2" s="636"/>
      <c r="P2" s="636"/>
      <c r="Q2" s="636"/>
      <c r="R2" s="636"/>
      <c r="S2" s="636"/>
      <c r="T2" s="636"/>
      <c r="U2" s="636"/>
      <c r="V2" s="636"/>
      <c r="W2" s="636"/>
      <c r="X2" s="636"/>
      <c r="Y2" s="636"/>
      <c r="Z2" s="636"/>
      <c r="AA2" s="636"/>
      <c r="AB2" s="636"/>
      <c r="AC2" s="636"/>
      <c r="AD2" s="636"/>
      <c r="AE2" s="636"/>
      <c r="AF2" s="636"/>
      <c r="AG2" s="636"/>
      <c r="AH2" s="636"/>
      <c r="AI2" s="636"/>
      <c r="AJ2" s="636"/>
      <c r="AK2" s="636"/>
      <c r="AL2" s="636"/>
      <c r="AM2" s="636"/>
      <c r="AN2" s="636"/>
      <c r="AO2" s="636"/>
      <c r="AP2" s="636"/>
      <c r="AQ2" s="636"/>
      <c r="AR2" s="636"/>
      <c r="AS2" s="636"/>
      <c r="AT2" s="636"/>
      <c r="AU2" s="636"/>
      <c r="AV2" s="636"/>
      <c r="AW2" s="636"/>
      <c r="AX2" s="636"/>
      <c r="AY2" s="636"/>
      <c r="AZ2" s="636"/>
      <c r="BA2" s="636"/>
      <c r="BB2" s="636"/>
      <c r="BC2" s="636"/>
      <c r="BD2" s="636"/>
      <c r="BE2" s="636"/>
    </row>
    <row r="3" spans="1:59" ht="22.5" x14ac:dyDescent="0.25">
      <c r="A3" s="699" t="s">
        <v>454</v>
      </c>
      <c r="B3" s="699"/>
      <c r="C3" s="699"/>
      <c r="D3" s="699"/>
      <c r="E3" s="699"/>
      <c r="F3" s="699"/>
      <c r="G3" s="699"/>
      <c r="H3" s="699"/>
      <c r="I3" s="699"/>
      <c r="J3" s="699"/>
      <c r="K3" s="699"/>
      <c r="L3" s="699"/>
      <c r="M3" s="699"/>
      <c r="N3" s="699"/>
      <c r="O3" s="699"/>
      <c r="P3" s="699"/>
      <c r="Q3" s="699"/>
      <c r="R3" s="699"/>
      <c r="S3" s="699"/>
      <c r="T3" s="699"/>
      <c r="U3" s="699"/>
      <c r="V3" s="699"/>
      <c r="W3" s="699"/>
      <c r="X3" s="699"/>
      <c r="Y3" s="699"/>
      <c r="Z3" s="699"/>
      <c r="AA3" s="699"/>
      <c r="AB3" s="699"/>
      <c r="AC3" s="699"/>
      <c r="AD3" s="699"/>
      <c r="AE3" s="699"/>
      <c r="AF3" s="699"/>
      <c r="AG3" s="699"/>
      <c r="AH3" s="699"/>
      <c r="AI3" s="699"/>
      <c r="AJ3" s="699"/>
      <c r="AK3" s="699"/>
      <c r="AL3" s="699"/>
      <c r="AM3" s="699"/>
      <c r="AN3" s="699"/>
      <c r="AO3" s="699"/>
      <c r="AP3" s="699"/>
      <c r="AQ3" s="699"/>
      <c r="AR3" s="699"/>
      <c r="AS3" s="699"/>
      <c r="AT3" s="699"/>
      <c r="AU3" s="699"/>
      <c r="AV3" s="699"/>
      <c r="AW3" s="699"/>
      <c r="AX3" s="699"/>
      <c r="AY3" s="699"/>
      <c r="AZ3" s="699"/>
      <c r="BA3" s="699"/>
      <c r="BB3" s="699"/>
      <c r="BC3" s="699"/>
      <c r="BD3" s="699"/>
      <c r="BE3" s="699"/>
    </row>
    <row r="4" spans="1:59" s="23" customFormat="1" ht="22.5" x14ac:dyDescent="0.25">
      <c r="A4" s="636" t="s">
        <v>2</v>
      </c>
      <c r="B4" s="636"/>
      <c r="C4" s="636"/>
      <c r="D4" s="636"/>
      <c r="E4" s="636"/>
      <c r="F4" s="636"/>
      <c r="G4" s="636"/>
      <c r="H4" s="636"/>
      <c r="I4" s="636"/>
      <c r="J4" s="636"/>
      <c r="K4" s="636"/>
      <c r="L4" s="636"/>
      <c r="M4" s="636"/>
      <c r="N4" s="636"/>
      <c r="O4" s="636"/>
      <c r="P4" s="636"/>
      <c r="Q4" s="636"/>
      <c r="R4" s="636"/>
      <c r="S4" s="636"/>
      <c r="T4" s="636"/>
      <c r="U4" s="636"/>
      <c r="V4" s="636"/>
      <c r="W4" s="636"/>
      <c r="X4" s="636"/>
      <c r="Y4" s="636"/>
      <c r="Z4" s="636"/>
      <c r="AA4" s="636"/>
      <c r="AB4" s="636"/>
      <c r="AC4" s="636"/>
      <c r="AD4" s="636"/>
      <c r="AE4" s="636"/>
      <c r="AF4" s="636"/>
      <c r="AG4" s="636"/>
      <c r="AH4" s="636"/>
      <c r="AI4" s="636"/>
      <c r="AJ4" s="636"/>
      <c r="AK4" s="636"/>
      <c r="AL4" s="636"/>
      <c r="AM4" s="636"/>
      <c r="AN4" s="636"/>
      <c r="AO4" s="636"/>
      <c r="AP4" s="636"/>
      <c r="AQ4" s="636"/>
      <c r="AR4" s="636"/>
      <c r="AS4" s="636"/>
      <c r="AT4" s="636"/>
      <c r="AU4" s="636"/>
      <c r="AV4" s="636"/>
      <c r="AW4" s="636"/>
      <c r="AX4" s="636"/>
      <c r="AY4" s="636"/>
      <c r="AZ4" s="636"/>
      <c r="BA4" s="636"/>
      <c r="BB4" s="636"/>
      <c r="BC4" s="636"/>
      <c r="BD4" s="636"/>
      <c r="BE4" s="636"/>
    </row>
    <row r="5" spans="1:59" ht="24" customHeight="1" thickBot="1" x14ac:dyDescent="0.3">
      <c r="A5" s="635" t="s">
        <v>3</v>
      </c>
      <c r="B5" s="635"/>
      <c r="C5" s="635"/>
      <c r="D5" s="635"/>
      <c r="E5" s="635"/>
      <c r="F5" s="635"/>
      <c r="G5" s="635"/>
      <c r="H5" s="635"/>
      <c r="I5" s="635"/>
      <c r="J5" s="635"/>
      <c r="K5" s="635"/>
      <c r="L5" s="635"/>
      <c r="M5" s="635"/>
      <c r="N5" s="635"/>
      <c r="O5" s="635"/>
      <c r="P5" s="635"/>
      <c r="Q5" s="635"/>
      <c r="R5" s="635"/>
      <c r="S5" s="635"/>
      <c r="T5" s="635"/>
      <c r="U5" s="635"/>
      <c r="V5" s="635"/>
      <c r="W5" s="635"/>
      <c r="X5" s="635"/>
      <c r="Y5" s="635"/>
      <c r="Z5" s="635"/>
      <c r="AA5" s="635"/>
      <c r="AB5" s="635"/>
      <c r="AC5" s="635"/>
      <c r="AD5" s="635"/>
      <c r="AE5" s="635"/>
      <c r="AF5" s="635"/>
      <c r="AG5" s="635"/>
      <c r="AH5" s="635"/>
      <c r="AI5" s="635"/>
      <c r="AJ5" s="635"/>
      <c r="AK5" s="635"/>
      <c r="AL5" s="635"/>
      <c r="AM5" s="635"/>
      <c r="AN5" s="635"/>
      <c r="AO5" s="635"/>
      <c r="AP5" s="635"/>
      <c r="AQ5" s="635"/>
      <c r="AR5" s="635"/>
      <c r="AS5" s="635"/>
      <c r="AT5" s="635"/>
      <c r="AU5" s="635"/>
      <c r="AV5" s="635"/>
      <c r="AW5" s="635"/>
      <c r="AX5" s="635"/>
      <c r="AY5" s="635"/>
      <c r="AZ5" s="635"/>
      <c r="BA5" s="635"/>
      <c r="BB5" s="635"/>
      <c r="BC5" s="635"/>
      <c r="BD5" s="635"/>
      <c r="BE5" s="635"/>
    </row>
    <row r="6" spans="1:59" ht="15.75" customHeight="1" thickTop="1" thickBot="1" x14ac:dyDescent="0.3">
      <c r="A6" s="677" t="s">
        <v>4</v>
      </c>
      <c r="B6" s="680" t="s">
        <v>5</v>
      </c>
      <c r="C6" s="683" t="s">
        <v>6</v>
      </c>
      <c r="D6" s="686" t="s">
        <v>7</v>
      </c>
      <c r="E6" s="687"/>
      <c r="F6" s="687"/>
      <c r="G6" s="687"/>
      <c r="H6" s="687"/>
      <c r="I6" s="687"/>
      <c r="J6" s="687"/>
      <c r="K6" s="687"/>
      <c r="L6" s="687"/>
      <c r="M6" s="687"/>
      <c r="N6" s="687"/>
      <c r="O6" s="687"/>
      <c r="P6" s="687"/>
      <c r="Q6" s="687"/>
      <c r="R6" s="687"/>
      <c r="S6" s="687"/>
      <c r="T6" s="687"/>
      <c r="U6" s="687"/>
      <c r="V6" s="687"/>
      <c r="W6" s="687"/>
      <c r="X6" s="687"/>
      <c r="Y6" s="687"/>
      <c r="Z6" s="687"/>
      <c r="AA6" s="687"/>
      <c r="AB6" s="686" t="s">
        <v>7</v>
      </c>
      <c r="AC6" s="687"/>
      <c r="AD6" s="687"/>
      <c r="AE6" s="687"/>
      <c r="AF6" s="687"/>
      <c r="AG6" s="687"/>
      <c r="AH6" s="687"/>
      <c r="AI6" s="687"/>
      <c r="AJ6" s="687"/>
      <c r="AK6" s="687"/>
      <c r="AL6" s="687"/>
      <c r="AM6" s="687"/>
      <c r="AN6" s="687"/>
      <c r="AO6" s="687"/>
      <c r="AP6" s="687"/>
      <c r="AQ6" s="687"/>
      <c r="AR6" s="687"/>
      <c r="AS6" s="687"/>
      <c r="AT6" s="687"/>
      <c r="AU6" s="687"/>
      <c r="AV6" s="687"/>
      <c r="AW6" s="687"/>
      <c r="AX6" s="687"/>
      <c r="AY6" s="687"/>
      <c r="AZ6" s="700" t="s">
        <v>8</v>
      </c>
      <c r="BA6" s="701"/>
      <c r="BB6" s="701"/>
      <c r="BC6" s="701"/>
      <c r="BD6" s="701"/>
      <c r="BE6" s="702"/>
      <c r="BF6" s="732" t="s">
        <v>9</v>
      </c>
      <c r="BG6" s="732" t="s">
        <v>10</v>
      </c>
    </row>
    <row r="7" spans="1:59" ht="15.75" customHeight="1" x14ac:dyDescent="0.3">
      <c r="A7" s="678"/>
      <c r="B7" s="681"/>
      <c r="C7" s="684"/>
      <c r="D7" s="707" t="s">
        <v>11</v>
      </c>
      <c r="E7" s="708"/>
      <c r="F7" s="708"/>
      <c r="G7" s="708"/>
      <c r="H7" s="708"/>
      <c r="I7" s="709"/>
      <c r="J7" s="710" t="s">
        <v>12</v>
      </c>
      <c r="K7" s="708"/>
      <c r="L7" s="708"/>
      <c r="M7" s="708"/>
      <c r="N7" s="708"/>
      <c r="O7" s="711"/>
      <c r="P7" s="707" t="s">
        <v>13</v>
      </c>
      <c r="Q7" s="708"/>
      <c r="R7" s="708"/>
      <c r="S7" s="708"/>
      <c r="T7" s="708"/>
      <c r="U7" s="709"/>
      <c r="V7" s="710" t="s">
        <v>14</v>
      </c>
      <c r="W7" s="708"/>
      <c r="X7" s="708"/>
      <c r="Y7" s="708"/>
      <c r="Z7" s="708"/>
      <c r="AA7" s="709"/>
      <c r="AB7" s="707" t="s">
        <v>15</v>
      </c>
      <c r="AC7" s="708"/>
      <c r="AD7" s="708"/>
      <c r="AE7" s="708"/>
      <c r="AF7" s="708"/>
      <c r="AG7" s="709"/>
      <c r="AH7" s="710" t="s">
        <v>16</v>
      </c>
      <c r="AI7" s="708"/>
      <c r="AJ7" s="708"/>
      <c r="AK7" s="708"/>
      <c r="AL7" s="708"/>
      <c r="AM7" s="711"/>
      <c r="AN7" s="707" t="s">
        <v>17</v>
      </c>
      <c r="AO7" s="708"/>
      <c r="AP7" s="708"/>
      <c r="AQ7" s="708"/>
      <c r="AR7" s="708"/>
      <c r="AS7" s="709"/>
      <c r="AT7" s="710" t="s">
        <v>18</v>
      </c>
      <c r="AU7" s="708"/>
      <c r="AV7" s="708"/>
      <c r="AW7" s="708"/>
      <c r="AX7" s="708"/>
      <c r="AY7" s="709"/>
      <c r="AZ7" s="703"/>
      <c r="BA7" s="704"/>
      <c r="BB7" s="704"/>
      <c r="BC7" s="704"/>
      <c r="BD7" s="704"/>
      <c r="BE7" s="705"/>
      <c r="BF7" s="740"/>
      <c r="BG7" s="733"/>
    </row>
    <row r="8" spans="1:59" ht="15.75" customHeight="1" x14ac:dyDescent="0.25">
      <c r="A8" s="678"/>
      <c r="B8" s="681"/>
      <c r="C8" s="684"/>
      <c r="D8" s="695" t="s">
        <v>19</v>
      </c>
      <c r="E8" s="725"/>
      <c r="F8" s="726" t="s">
        <v>20</v>
      </c>
      <c r="G8" s="725"/>
      <c r="H8" s="727" t="s">
        <v>21</v>
      </c>
      <c r="I8" s="729" t="s">
        <v>233</v>
      </c>
      <c r="J8" s="724" t="s">
        <v>19</v>
      </c>
      <c r="K8" s="725"/>
      <c r="L8" s="726" t="s">
        <v>20</v>
      </c>
      <c r="M8" s="725"/>
      <c r="N8" s="727" t="s">
        <v>21</v>
      </c>
      <c r="O8" s="728" t="s">
        <v>233</v>
      </c>
      <c r="P8" s="695" t="s">
        <v>19</v>
      </c>
      <c r="Q8" s="725"/>
      <c r="R8" s="726" t="s">
        <v>20</v>
      </c>
      <c r="S8" s="725"/>
      <c r="T8" s="727" t="s">
        <v>21</v>
      </c>
      <c r="U8" s="729" t="s">
        <v>233</v>
      </c>
      <c r="V8" s="724" t="s">
        <v>19</v>
      </c>
      <c r="W8" s="725"/>
      <c r="X8" s="726" t="s">
        <v>20</v>
      </c>
      <c r="Y8" s="725"/>
      <c r="Z8" s="727" t="s">
        <v>21</v>
      </c>
      <c r="AA8" s="734" t="s">
        <v>233</v>
      </c>
      <c r="AB8" s="695" t="s">
        <v>19</v>
      </c>
      <c r="AC8" s="725"/>
      <c r="AD8" s="726" t="s">
        <v>20</v>
      </c>
      <c r="AE8" s="725"/>
      <c r="AF8" s="727" t="s">
        <v>21</v>
      </c>
      <c r="AG8" s="729" t="s">
        <v>233</v>
      </c>
      <c r="AH8" s="724" t="s">
        <v>19</v>
      </c>
      <c r="AI8" s="725"/>
      <c r="AJ8" s="726" t="s">
        <v>20</v>
      </c>
      <c r="AK8" s="725"/>
      <c r="AL8" s="727" t="s">
        <v>21</v>
      </c>
      <c r="AM8" s="728" t="s">
        <v>233</v>
      </c>
      <c r="AN8" s="695" t="s">
        <v>19</v>
      </c>
      <c r="AO8" s="725"/>
      <c r="AP8" s="726" t="s">
        <v>20</v>
      </c>
      <c r="AQ8" s="725"/>
      <c r="AR8" s="727" t="s">
        <v>21</v>
      </c>
      <c r="AS8" s="729" t="s">
        <v>233</v>
      </c>
      <c r="AT8" s="724" t="s">
        <v>19</v>
      </c>
      <c r="AU8" s="725"/>
      <c r="AV8" s="726" t="s">
        <v>20</v>
      </c>
      <c r="AW8" s="725"/>
      <c r="AX8" s="727" t="s">
        <v>21</v>
      </c>
      <c r="AY8" s="734" t="s">
        <v>233</v>
      </c>
      <c r="AZ8" s="724" t="s">
        <v>19</v>
      </c>
      <c r="BA8" s="725"/>
      <c r="BB8" s="726" t="s">
        <v>20</v>
      </c>
      <c r="BC8" s="725"/>
      <c r="BD8" s="727" t="s">
        <v>21</v>
      </c>
      <c r="BE8" s="741" t="s">
        <v>24</v>
      </c>
      <c r="BF8" s="740"/>
      <c r="BG8" s="733"/>
    </row>
    <row r="9" spans="1:59" ht="80.150000000000006" customHeight="1" thickBot="1" x14ac:dyDescent="0.3">
      <c r="A9" s="679"/>
      <c r="B9" s="682"/>
      <c r="C9" s="685"/>
      <c r="D9" s="24" t="s">
        <v>234</v>
      </c>
      <c r="E9" s="25" t="s">
        <v>235</v>
      </c>
      <c r="F9" s="26" t="s">
        <v>234</v>
      </c>
      <c r="G9" s="25" t="s">
        <v>235</v>
      </c>
      <c r="H9" s="692"/>
      <c r="I9" s="697"/>
      <c r="J9" s="27" t="s">
        <v>234</v>
      </c>
      <c r="K9" s="25" t="s">
        <v>235</v>
      </c>
      <c r="L9" s="26" t="s">
        <v>234</v>
      </c>
      <c r="M9" s="25" t="s">
        <v>235</v>
      </c>
      <c r="N9" s="692"/>
      <c r="O9" s="694"/>
      <c r="P9" s="24" t="s">
        <v>234</v>
      </c>
      <c r="Q9" s="25" t="s">
        <v>235</v>
      </c>
      <c r="R9" s="26" t="s">
        <v>234</v>
      </c>
      <c r="S9" s="25" t="s">
        <v>235</v>
      </c>
      <c r="T9" s="692"/>
      <c r="U9" s="697"/>
      <c r="V9" s="27" t="s">
        <v>234</v>
      </c>
      <c r="W9" s="25" t="s">
        <v>235</v>
      </c>
      <c r="X9" s="26" t="s">
        <v>234</v>
      </c>
      <c r="Y9" s="25" t="s">
        <v>235</v>
      </c>
      <c r="Z9" s="692"/>
      <c r="AA9" s="722"/>
      <c r="AB9" s="24" t="s">
        <v>234</v>
      </c>
      <c r="AC9" s="25" t="s">
        <v>235</v>
      </c>
      <c r="AD9" s="26" t="s">
        <v>234</v>
      </c>
      <c r="AE9" s="25" t="s">
        <v>235</v>
      </c>
      <c r="AF9" s="692"/>
      <c r="AG9" s="697"/>
      <c r="AH9" s="27" t="s">
        <v>234</v>
      </c>
      <c r="AI9" s="25" t="s">
        <v>235</v>
      </c>
      <c r="AJ9" s="26" t="s">
        <v>234</v>
      </c>
      <c r="AK9" s="25" t="s">
        <v>235</v>
      </c>
      <c r="AL9" s="692"/>
      <c r="AM9" s="694"/>
      <c r="AN9" s="24" t="s">
        <v>234</v>
      </c>
      <c r="AO9" s="25" t="s">
        <v>235</v>
      </c>
      <c r="AP9" s="26" t="s">
        <v>234</v>
      </c>
      <c r="AQ9" s="25" t="s">
        <v>235</v>
      </c>
      <c r="AR9" s="692"/>
      <c r="AS9" s="697"/>
      <c r="AT9" s="27" t="s">
        <v>234</v>
      </c>
      <c r="AU9" s="25" t="s">
        <v>235</v>
      </c>
      <c r="AV9" s="26" t="s">
        <v>234</v>
      </c>
      <c r="AW9" s="25" t="s">
        <v>235</v>
      </c>
      <c r="AX9" s="692"/>
      <c r="AY9" s="722"/>
      <c r="AZ9" s="27" t="s">
        <v>234</v>
      </c>
      <c r="BA9" s="25" t="s">
        <v>236</v>
      </c>
      <c r="BB9" s="26" t="s">
        <v>234</v>
      </c>
      <c r="BC9" s="25" t="s">
        <v>236</v>
      </c>
      <c r="BD9" s="692"/>
      <c r="BE9" s="715"/>
      <c r="BF9" s="740"/>
      <c r="BG9" s="733"/>
    </row>
    <row r="10" spans="1:59" s="32" customFormat="1" ht="15.75" customHeight="1" thickBot="1" x14ac:dyDescent="0.4">
      <c r="A10" s="28"/>
      <c r="B10" s="29"/>
      <c r="C10" s="30" t="s">
        <v>237</v>
      </c>
      <c r="D10" s="31">
        <f>SUM([1]SZAK!D58)</f>
        <v>0</v>
      </c>
      <c r="E10" s="31">
        <f>SUM([1]SZAK!E58)</f>
        <v>0</v>
      </c>
      <c r="F10" s="31">
        <f>SUM([1]SZAK!F58)</f>
        <v>30</v>
      </c>
      <c r="G10" s="31">
        <f>SUM([1]SZAK!G58)</f>
        <v>600</v>
      </c>
      <c r="H10" s="31">
        <f>SUM([1]SZAK!H58)</f>
        <v>27</v>
      </c>
      <c r="I10" s="31">
        <f>SUM([1]SZAK!I58)</f>
        <v>0</v>
      </c>
      <c r="J10" s="31">
        <f>SUM([1]SZAK!J58)</f>
        <v>16</v>
      </c>
      <c r="K10" s="31">
        <f>SUM([1]SZAK!K58)</f>
        <v>224</v>
      </c>
      <c r="L10" s="31">
        <f>SUM([1]SZAK!L58)</f>
        <v>17</v>
      </c>
      <c r="M10" s="31">
        <f>SUM([1]SZAK!M58)</f>
        <v>238</v>
      </c>
      <c r="N10" s="31">
        <f>SUM([1]SZAK!N58)</f>
        <v>27</v>
      </c>
      <c r="O10" s="31">
        <f>SUM([1]SZAK!O58)</f>
        <v>0</v>
      </c>
      <c r="P10" s="31">
        <f>SUM([1]SZAK!P58)</f>
        <v>9</v>
      </c>
      <c r="Q10" s="31">
        <f>SUM([1]SZAK!Q58)</f>
        <v>126</v>
      </c>
      <c r="R10" s="31">
        <f>SUM([1]SZAK!R58)</f>
        <v>22</v>
      </c>
      <c r="S10" s="31">
        <f>SUM([1]SZAK!S58)</f>
        <v>318</v>
      </c>
      <c r="T10" s="31">
        <f>SUM([1]SZAK!T58)</f>
        <v>31</v>
      </c>
      <c r="U10" s="31">
        <f>SUM([1]SZAK!U58)</f>
        <v>0</v>
      </c>
      <c r="V10" s="31">
        <f>SUM([1]SZAK!V58)</f>
        <v>16</v>
      </c>
      <c r="W10" s="31">
        <f>SUM([1]SZAK!W58)</f>
        <v>224</v>
      </c>
      <c r="X10" s="31">
        <f>SUM([1]SZAK!X58)</f>
        <v>12</v>
      </c>
      <c r="Y10" s="31">
        <f>SUM([1]SZAK!Y58)</f>
        <v>182</v>
      </c>
      <c r="Z10" s="31">
        <f>SUM([1]SZAK!Z58)</f>
        <v>32</v>
      </c>
      <c r="AA10" s="31">
        <f>SUM([1]SZAK!AA58)</f>
        <v>0</v>
      </c>
      <c r="AB10" s="31">
        <f>SUM([1]SZAK!AB58)</f>
        <v>2</v>
      </c>
      <c r="AC10" s="31">
        <f>SUM([1]SZAK!AC58)</f>
        <v>28</v>
      </c>
      <c r="AD10" s="31">
        <f>SUM([1]SZAK!AD58)</f>
        <v>5</v>
      </c>
      <c r="AE10" s="31">
        <f>SUM([1]SZAK!AE58)</f>
        <v>70</v>
      </c>
      <c r="AF10" s="31">
        <f>SUM([1]SZAK!AF58)</f>
        <v>7</v>
      </c>
      <c r="AG10" s="31">
        <f>SUM([1]SZAK!AG58)</f>
        <v>0</v>
      </c>
      <c r="AH10" s="31">
        <f>SUM([1]SZAK!AH58)</f>
        <v>3</v>
      </c>
      <c r="AI10" s="31">
        <f>SUM([1]SZAK!AI58)</f>
        <v>42</v>
      </c>
      <c r="AJ10" s="31">
        <f>SUM([1]SZAK!AJ58)</f>
        <v>3</v>
      </c>
      <c r="AK10" s="31">
        <f>SUM([1]SZAK!AK58)</f>
        <v>42</v>
      </c>
      <c r="AL10" s="31">
        <f>SUM([1]SZAK!AL58)</f>
        <v>7</v>
      </c>
      <c r="AM10" s="31">
        <f>SUM([1]SZAK!AM58)</f>
        <v>0</v>
      </c>
      <c r="AN10" s="31">
        <f>SUM([1]SZAK!AN58)</f>
        <v>2</v>
      </c>
      <c r="AO10" s="31">
        <f>SUM([1]SZAK!AO58)</f>
        <v>28</v>
      </c>
      <c r="AP10" s="31">
        <f>SUM([1]SZAK!AP58)</f>
        <v>2</v>
      </c>
      <c r="AQ10" s="31">
        <f>SUM([1]SZAK!AQ58)</f>
        <v>28</v>
      </c>
      <c r="AR10" s="31">
        <f>SUM([1]SZAK!AR58)</f>
        <v>5</v>
      </c>
      <c r="AS10" s="31">
        <f>SUM([1]SZAK!AS58)</f>
        <v>0</v>
      </c>
      <c r="AT10" s="31">
        <f>SUM([1]SZAK!AT58)</f>
        <v>0</v>
      </c>
      <c r="AU10" s="31">
        <f>SUM([1]SZAK!AU58)</f>
        <v>0</v>
      </c>
      <c r="AV10" s="31">
        <f>SUM([1]SZAK!AV58)</f>
        <v>2</v>
      </c>
      <c r="AW10" s="31">
        <f>SUM([1]SZAK!AW58)</f>
        <v>28</v>
      </c>
      <c r="AX10" s="31">
        <f>SUM([1]SZAK!AX58)</f>
        <v>10</v>
      </c>
      <c r="AY10" s="31">
        <f>SUM([1]SZAK!AY58)</f>
        <v>0</v>
      </c>
      <c r="AZ10" s="31">
        <f>SUM([1]SZAK!AZ58)</f>
        <v>40</v>
      </c>
      <c r="BA10" s="31">
        <f>SUM([1]SZAK!BA58)</f>
        <v>672</v>
      </c>
      <c r="BB10" s="31">
        <f>SUM([1]SZAK!BB58)</f>
        <v>93</v>
      </c>
      <c r="BC10" s="31">
        <f>SUM([1]SZAK!BC58)</f>
        <v>1506</v>
      </c>
      <c r="BD10" s="31">
        <f>SUM([1]SZAK!BD58)</f>
        <v>146</v>
      </c>
      <c r="BE10" s="116">
        <f>SUM([1]SZAK!BE58)</f>
        <v>141</v>
      </c>
      <c r="BF10" s="463"/>
      <c r="BG10" s="464"/>
    </row>
    <row r="11" spans="1:59" s="32" customFormat="1" ht="15.75" customHeight="1" x14ac:dyDescent="0.35">
      <c r="A11" s="33" t="s">
        <v>12</v>
      </c>
      <c r="B11" s="34"/>
      <c r="C11" s="311" t="s">
        <v>238</v>
      </c>
      <c r="D11" s="103"/>
      <c r="E11" s="465"/>
      <c r="F11" s="466"/>
      <c r="G11" s="465"/>
      <c r="H11" s="466"/>
      <c r="I11" s="467"/>
      <c r="J11" s="466"/>
      <c r="K11" s="465"/>
      <c r="L11" s="466"/>
      <c r="M11" s="465"/>
      <c r="N11" s="466"/>
      <c r="O11" s="467"/>
      <c r="P11" s="466"/>
      <c r="Q11" s="465"/>
      <c r="R11" s="466"/>
      <c r="S11" s="465"/>
      <c r="T11" s="466"/>
      <c r="U11" s="467"/>
      <c r="V11" s="466"/>
      <c r="W11" s="465"/>
      <c r="X11" s="466"/>
      <c r="Y11" s="465"/>
      <c r="Z11" s="466"/>
      <c r="AA11" s="35"/>
      <c r="AB11" s="103"/>
      <c r="AC11" s="465"/>
      <c r="AD11" s="466"/>
      <c r="AE11" s="465"/>
      <c r="AF11" s="466"/>
      <c r="AG11" s="467"/>
      <c r="AH11" s="466"/>
      <c r="AI11" s="465"/>
      <c r="AJ11" s="466"/>
      <c r="AK11" s="465"/>
      <c r="AL11" s="466"/>
      <c r="AM11" s="467"/>
      <c r="AN11" s="466"/>
      <c r="AO11" s="465"/>
      <c r="AP11" s="466"/>
      <c r="AQ11" s="465"/>
      <c r="AR11" s="466"/>
      <c r="AS11" s="467"/>
      <c r="AT11" s="466"/>
      <c r="AU11" s="465"/>
      <c r="AV11" s="466"/>
      <c r="AW11" s="465"/>
      <c r="AX11" s="466"/>
      <c r="AY11" s="35"/>
      <c r="AZ11" s="36"/>
      <c r="BA11" s="36"/>
      <c r="BB11" s="36"/>
      <c r="BC11" s="36"/>
      <c r="BD11" s="36"/>
      <c r="BE11" s="37"/>
      <c r="BF11" s="468"/>
      <c r="BG11" s="469"/>
    </row>
    <row r="12" spans="1:59" ht="15.75" customHeight="1" x14ac:dyDescent="0.35">
      <c r="A12" s="156" t="s">
        <v>342</v>
      </c>
      <c r="B12" s="470" t="s">
        <v>139</v>
      </c>
      <c r="C12" s="541" t="s">
        <v>343</v>
      </c>
      <c r="D12" s="472"/>
      <c r="E12" s="473" t="str">
        <f t="shared" ref="E12:E29" si="0">IF(D12*14=0,"",D12*14)</f>
        <v/>
      </c>
      <c r="F12" s="472"/>
      <c r="G12" s="473" t="str">
        <f>IF(F12*14=0,"",F12*14)</f>
        <v/>
      </c>
      <c r="H12" s="472"/>
      <c r="I12" s="474"/>
      <c r="J12" s="475"/>
      <c r="K12" s="473" t="str">
        <f t="shared" ref="K12:K29" si="1">IF(J12*14=0,"",J12*14)</f>
        <v/>
      </c>
      <c r="L12" s="472"/>
      <c r="M12" s="473" t="str">
        <f t="shared" ref="M12:M29" si="2">IF(L12*14=0,"",L12*14)</f>
        <v/>
      </c>
      <c r="N12" s="472"/>
      <c r="O12" s="476"/>
      <c r="P12" s="472"/>
      <c r="Q12" s="473" t="str">
        <f t="shared" ref="Q12:Q29" si="3">IF(P12*14=0,"",P12*14)</f>
        <v/>
      </c>
      <c r="R12" s="472"/>
      <c r="S12" s="473" t="str">
        <f t="shared" ref="S12:S29" si="4">IF(R12*14=0,"",R12*14)</f>
        <v/>
      </c>
      <c r="T12" s="472"/>
      <c r="U12" s="474"/>
      <c r="V12" s="475"/>
      <c r="W12" s="473" t="str">
        <f t="shared" ref="W12:W29" si="5">IF(V12*14=0,"",V12*14)</f>
        <v/>
      </c>
      <c r="X12" s="472"/>
      <c r="Y12" s="473" t="str">
        <f t="shared" ref="Y12:Y29" si="6">IF(X12*14=0,"",X12*14)</f>
        <v/>
      </c>
      <c r="Z12" s="472"/>
      <c r="AA12" s="476"/>
      <c r="AB12" s="542">
        <v>2</v>
      </c>
      <c r="AC12" s="543">
        <f t="shared" ref="AC12:AE29" si="7">IF(AB12*14=0,"",AB12*14)</f>
        <v>28</v>
      </c>
      <c r="AD12" s="542">
        <v>3</v>
      </c>
      <c r="AE12" s="543">
        <f t="shared" si="7"/>
        <v>42</v>
      </c>
      <c r="AF12" s="542">
        <v>3</v>
      </c>
      <c r="AG12" s="544" t="s">
        <v>31</v>
      </c>
      <c r="AH12" s="545"/>
      <c r="AI12" s="543" t="str">
        <f t="shared" ref="AI12:AK29" si="8">IF(AH12*14=0,"",AH12*14)</f>
        <v/>
      </c>
      <c r="AJ12" s="546"/>
      <c r="AK12" s="543" t="str">
        <f t="shared" si="8"/>
        <v/>
      </c>
      <c r="AL12" s="546"/>
      <c r="AM12" s="547"/>
      <c r="AN12" s="545"/>
      <c r="AO12" s="543" t="str">
        <f t="shared" ref="AO12:AO28" si="9">IF(AN12*14=0,"",AN12*14)</f>
        <v/>
      </c>
      <c r="AP12" s="548"/>
      <c r="AQ12" s="543" t="str">
        <f t="shared" ref="AQ12:AQ29" si="10">IF(AP12*14=0,"",AP12*14)</f>
        <v/>
      </c>
      <c r="AR12" s="548"/>
      <c r="AS12" s="549"/>
      <c r="AT12" s="546"/>
      <c r="AU12" s="543" t="str">
        <f t="shared" ref="AU12:AU27" si="11">IF(AT12*14=0,"",AT12*14)</f>
        <v/>
      </c>
      <c r="AV12" s="546"/>
      <c r="AW12" s="543" t="str">
        <f t="shared" ref="AW12:AW27" si="12">IF(AV12*14=0,"",AV12*14)</f>
        <v/>
      </c>
      <c r="AX12" s="546"/>
      <c r="AY12" s="542"/>
      <c r="AZ12" s="480">
        <f t="shared" ref="AZ12:AZ29" si="13">IF(D12+J12+P12+V12+AB12+AH12+AN12+AT12=0,"",D12+J12+P12+V12+AB12+AH12+AN12+AT12)</f>
        <v>2</v>
      </c>
      <c r="BA12" s="473">
        <f t="shared" ref="BA12:BA28" si="14">IF((D12+J12+P12+V12+AB12+AH12+AN12+AT12)*14=0,"",(D12+J12+P12+V12+AB12+AH12+AN12+AT12)*14)</f>
        <v>28</v>
      </c>
      <c r="BB12" s="481">
        <f t="shared" ref="BB12:BB29" si="15">IF(F12+L12+R12+X12+AD12+AJ12+AP12+AV12=0,"",F12+L12+R12+X12+AD12+AJ12+AP12+AV12)</f>
        <v>3</v>
      </c>
      <c r="BC12" s="473">
        <f t="shared" ref="BC12:BC29" si="16">IF((L12+F12+R12+X12+AD12+AJ12+AP12+AV12)*14=0,"",(L12+F12+R12+X12+AD12+AJ12+AP12+AV12)*14)</f>
        <v>42</v>
      </c>
      <c r="BD12" s="481">
        <f t="shared" ref="BD12:BD29" si="17">IF(N12+H12+T12+Z12+AF12+AL12+AR12+AX12=0,"",N12+H12+T12+Z12+AF12+AL12+AR12+AX12)</f>
        <v>3</v>
      </c>
      <c r="BE12" s="482">
        <f t="shared" ref="BE12:BE29" si="18">IF(D12+F12+L12+J12+P12+R12+V12+X12+AB12+AD12+AH12+AJ12+AN12+AP12+AT12+AV12=0,"",D12+F12+L12+J12+P12+R12+V12+X12+AB12+AD12+AH12+AJ12+AN12+AP12+AT12+AV12)</f>
        <v>5</v>
      </c>
      <c r="BF12" s="550" t="s">
        <v>48</v>
      </c>
      <c r="BG12" s="484" t="s">
        <v>69</v>
      </c>
    </row>
    <row r="13" spans="1:59" ht="15.75" customHeight="1" x14ac:dyDescent="0.35">
      <c r="A13" s="156" t="s">
        <v>344</v>
      </c>
      <c r="B13" s="470" t="s">
        <v>139</v>
      </c>
      <c r="C13" s="551" t="s">
        <v>345</v>
      </c>
      <c r="D13" s="472"/>
      <c r="E13" s="473" t="str">
        <f t="shared" si="0"/>
        <v/>
      </c>
      <c r="F13" s="472"/>
      <c r="G13" s="473" t="str">
        <f t="shared" ref="G13:G29" si="19">IF(F13*14=0,"",F13*14)</f>
        <v/>
      </c>
      <c r="H13" s="472"/>
      <c r="I13" s="474"/>
      <c r="J13" s="475"/>
      <c r="K13" s="473" t="str">
        <f t="shared" si="1"/>
        <v/>
      </c>
      <c r="L13" s="472"/>
      <c r="M13" s="473" t="str">
        <f t="shared" si="2"/>
        <v/>
      </c>
      <c r="N13" s="472"/>
      <c r="O13" s="476"/>
      <c r="P13" s="472"/>
      <c r="Q13" s="473" t="str">
        <f t="shared" si="3"/>
        <v/>
      </c>
      <c r="R13" s="472"/>
      <c r="S13" s="473" t="str">
        <f t="shared" si="4"/>
        <v/>
      </c>
      <c r="T13" s="472"/>
      <c r="U13" s="474"/>
      <c r="V13" s="475"/>
      <c r="W13" s="473" t="str">
        <f t="shared" si="5"/>
        <v/>
      </c>
      <c r="X13" s="472"/>
      <c r="Y13" s="473" t="str">
        <f t="shared" si="6"/>
        <v/>
      </c>
      <c r="Z13" s="472"/>
      <c r="AA13" s="476"/>
      <c r="AB13" s="542">
        <v>2</v>
      </c>
      <c r="AC13" s="543">
        <f t="shared" si="7"/>
        <v>28</v>
      </c>
      <c r="AD13" s="542">
        <v>2</v>
      </c>
      <c r="AE13" s="543">
        <f t="shared" si="7"/>
        <v>28</v>
      </c>
      <c r="AF13" s="542">
        <v>5</v>
      </c>
      <c r="AG13" s="544" t="s">
        <v>43</v>
      </c>
      <c r="AH13" s="545"/>
      <c r="AI13" s="543" t="str">
        <f t="shared" si="8"/>
        <v/>
      </c>
      <c r="AJ13" s="546"/>
      <c r="AK13" s="543" t="str">
        <f t="shared" si="8"/>
        <v/>
      </c>
      <c r="AL13" s="546"/>
      <c r="AM13" s="547"/>
      <c r="AN13" s="552"/>
      <c r="AO13" s="543" t="str">
        <f t="shared" si="9"/>
        <v/>
      </c>
      <c r="AP13" s="553"/>
      <c r="AQ13" s="543" t="str">
        <f t="shared" si="10"/>
        <v/>
      </c>
      <c r="AR13" s="553"/>
      <c r="AS13" s="549"/>
      <c r="AT13" s="542"/>
      <c r="AU13" s="543" t="str">
        <f t="shared" si="11"/>
        <v/>
      </c>
      <c r="AV13" s="542"/>
      <c r="AW13" s="543" t="str">
        <f t="shared" si="12"/>
        <v/>
      </c>
      <c r="AX13" s="542"/>
      <c r="AY13" s="542"/>
      <c r="AZ13" s="480">
        <f t="shared" si="13"/>
        <v>2</v>
      </c>
      <c r="BA13" s="473">
        <f t="shared" si="14"/>
        <v>28</v>
      </c>
      <c r="BB13" s="481">
        <f t="shared" si="15"/>
        <v>2</v>
      </c>
      <c r="BC13" s="473">
        <f t="shared" si="16"/>
        <v>28</v>
      </c>
      <c r="BD13" s="481">
        <f t="shared" si="17"/>
        <v>5</v>
      </c>
      <c r="BE13" s="482">
        <f t="shared" si="18"/>
        <v>4</v>
      </c>
      <c r="BF13" s="550" t="s">
        <v>75</v>
      </c>
      <c r="BG13" s="484" t="s">
        <v>76</v>
      </c>
    </row>
    <row r="14" spans="1:59" ht="15.75" customHeight="1" x14ac:dyDescent="0.35">
      <c r="A14" s="554" t="s">
        <v>346</v>
      </c>
      <c r="B14" s="470" t="s">
        <v>139</v>
      </c>
      <c r="C14" s="551" t="s">
        <v>347</v>
      </c>
      <c r="D14" s="472"/>
      <c r="E14" s="473" t="str">
        <f t="shared" si="0"/>
        <v/>
      </c>
      <c r="F14" s="472"/>
      <c r="G14" s="473" t="str">
        <f t="shared" si="19"/>
        <v/>
      </c>
      <c r="H14" s="472"/>
      <c r="I14" s="474"/>
      <c r="J14" s="475"/>
      <c r="K14" s="473" t="str">
        <f t="shared" si="1"/>
        <v/>
      </c>
      <c r="L14" s="472"/>
      <c r="M14" s="473" t="str">
        <f t="shared" si="2"/>
        <v/>
      </c>
      <c r="N14" s="472"/>
      <c r="O14" s="476"/>
      <c r="P14" s="472"/>
      <c r="Q14" s="473" t="str">
        <f t="shared" si="3"/>
        <v/>
      </c>
      <c r="R14" s="472"/>
      <c r="S14" s="473" t="str">
        <f t="shared" si="4"/>
        <v/>
      </c>
      <c r="T14" s="472"/>
      <c r="U14" s="474"/>
      <c r="V14" s="475"/>
      <c r="W14" s="473" t="str">
        <f t="shared" si="5"/>
        <v/>
      </c>
      <c r="X14" s="472"/>
      <c r="Y14" s="473" t="str">
        <f t="shared" si="6"/>
        <v/>
      </c>
      <c r="Z14" s="472"/>
      <c r="AA14" s="476"/>
      <c r="AB14" s="542">
        <v>2</v>
      </c>
      <c r="AC14" s="543">
        <f t="shared" si="7"/>
        <v>28</v>
      </c>
      <c r="AD14" s="542">
        <v>3</v>
      </c>
      <c r="AE14" s="543">
        <f t="shared" si="7"/>
        <v>42</v>
      </c>
      <c r="AF14" s="542">
        <v>5</v>
      </c>
      <c r="AG14" s="544" t="s">
        <v>29</v>
      </c>
      <c r="AH14" s="545"/>
      <c r="AI14" s="543" t="str">
        <f t="shared" si="8"/>
        <v/>
      </c>
      <c r="AJ14" s="546"/>
      <c r="AK14" s="543" t="str">
        <f t="shared" si="8"/>
        <v/>
      </c>
      <c r="AL14" s="546"/>
      <c r="AM14" s="547"/>
      <c r="AN14" s="552"/>
      <c r="AO14" s="543" t="str">
        <f t="shared" si="9"/>
        <v/>
      </c>
      <c r="AP14" s="553"/>
      <c r="AQ14" s="543" t="str">
        <f t="shared" si="10"/>
        <v/>
      </c>
      <c r="AR14" s="553"/>
      <c r="AS14" s="549"/>
      <c r="AT14" s="542"/>
      <c r="AU14" s="543" t="str">
        <f t="shared" si="11"/>
        <v/>
      </c>
      <c r="AV14" s="542"/>
      <c r="AW14" s="543" t="str">
        <f t="shared" si="12"/>
        <v/>
      </c>
      <c r="AX14" s="542"/>
      <c r="AY14" s="542"/>
      <c r="AZ14" s="480">
        <f t="shared" si="13"/>
        <v>2</v>
      </c>
      <c r="BA14" s="473">
        <f t="shared" si="14"/>
        <v>28</v>
      </c>
      <c r="BB14" s="481">
        <f t="shared" si="15"/>
        <v>3</v>
      </c>
      <c r="BC14" s="473">
        <f t="shared" si="16"/>
        <v>42</v>
      </c>
      <c r="BD14" s="481">
        <f t="shared" si="17"/>
        <v>5</v>
      </c>
      <c r="BE14" s="482">
        <f t="shared" si="18"/>
        <v>5</v>
      </c>
      <c r="BF14" s="550" t="s">
        <v>75</v>
      </c>
      <c r="BG14" s="484" t="s">
        <v>76</v>
      </c>
    </row>
    <row r="15" spans="1:59" ht="15.75" customHeight="1" x14ac:dyDescent="0.35">
      <c r="A15" s="554" t="s">
        <v>348</v>
      </c>
      <c r="B15" s="470" t="s">
        <v>139</v>
      </c>
      <c r="C15" s="551" t="s">
        <v>349</v>
      </c>
      <c r="D15" s="472"/>
      <c r="E15" s="473" t="str">
        <f t="shared" si="0"/>
        <v/>
      </c>
      <c r="F15" s="472"/>
      <c r="G15" s="473" t="str">
        <f t="shared" si="19"/>
        <v/>
      </c>
      <c r="H15" s="472"/>
      <c r="I15" s="474"/>
      <c r="J15" s="475"/>
      <c r="K15" s="473" t="str">
        <f t="shared" si="1"/>
        <v/>
      </c>
      <c r="L15" s="472"/>
      <c r="M15" s="473" t="str">
        <f t="shared" si="2"/>
        <v/>
      </c>
      <c r="N15" s="472"/>
      <c r="O15" s="476"/>
      <c r="P15" s="472"/>
      <c r="Q15" s="473" t="str">
        <f t="shared" si="3"/>
        <v/>
      </c>
      <c r="R15" s="472"/>
      <c r="S15" s="473" t="str">
        <f t="shared" si="4"/>
        <v/>
      </c>
      <c r="T15" s="472"/>
      <c r="U15" s="474"/>
      <c r="V15" s="475"/>
      <c r="W15" s="473" t="str">
        <f t="shared" si="5"/>
        <v/>
      </c>
      <c r="X15" s="472"/>
      <c r="Y15" s="473" t="str">
        <f t="shared" si="6"/>
        <v/>
      </c>
      <c r="Z15" s="472"/>
      <c r="AA15" s="476"/>
      <c r="AB15" s="542">
        <v>2</v>
      </c>
      <c r="AC15" s="543">
        <f t="shared" si="7"/>
        <v>28</v>
      </c>
      <c r="AD15" s="542">
        <v>1</v>
      </c>
      <c r="AE15" s="543">
        <f t="shared" si="7"/>
        <v>14</v>
      </c>
      <c r="AF15" s="542">
        <v>3</v>
      </c>
      <c r="AG15" s="547" t="s">
        <v>93</v>
      </c>
      <c r="AH15" s="545"/>
      <c r="AI15" s="543" t="str">
        <f t="shared" si="8"/>
        <v/>
      </c>
      <c r="AJ15" s="546"/>
      <c r="AK15" s="543" t="str">
        <f t="shared" si="8"/>
        <v/>
      </c>
      <c r="AL15" s="546"/>
      <c r="AM15" s="547"/>
      <c r="AN15" s="552"/>
      <c r="AO15" s="543" t="str">
        <f t="shared" si="9"/>
        <v/>
      </c>
      <c r="AP15" s="553"/>
      <c r="AQ15" s="543" t="str">
        <f t="shared" si="10"/>
        <v/>
      </c>
      <c r="AR15" s="553"/>
      <c r="AS15" s="549"/>
      <c r="AT15" s="542"/>
      <c r="AU15" s="543" t="str">
        <f t="shared" si="11"/>
        <v/>
      </c>
      <c r="AV15" s="542"/>
      <c r="AW15" s="543" t="str">
        <f t="shared" si="12"/>
        <v/>
      </c>
      <c r="AX15" s="542"/>
      <c r="AY15" s="542"/>
      <c r="AZ15" s="480">
        <f t="shared" si="13"/>
        <v>2</v>
      </c>
      <c r="BA15" s="473">
        <f t="shared" si="14"/>
        <v>28</v>
      </c>
      <c r="BB15" s="481">
        <f t="shared" si="15"/>
        <v>1</v>
      </c>
      <c r="BC15" s="473">
        <f t="shared" si="16"/>
        <v>14</v>
      </c>
      <c r="BD15" s="481">
        <f t="shared" si="17"/>
        <v>3</v>
      </c>
      <c r="BE15" s="482">
        <f t="shared" si="18"/>
        <v>3</v>
      </c>
      <c r="BF15" s="550" t="s">
        <v>75</v>
      </c>
      <c r="BG15" s="484" t="s">
        <v>350</v>
      </c>
    </row>
    <row r="16" spans="1:59" ht="15.75" customHeight="1" x14ac:dyDescent="0.35">
      <c r="A16" s="554" t="s">
        <v>244</v>
      </c>
      <c r="B16" s="470" t="s">
        <v>139</v>
      </c>
      <c r="C16" s="551" t="s">
        <v>351</v>
      </c>
      <c r="D16" s="472"/>
      <c r="E16" s="473" t="str">
        <f t="shared" si="0"/>
        <v/>
      </c>
      <c r="F16" s="472"/>
      <c r="G16" s="473" t="str">
        <f t="shared" si="19"/>
        <v/>
      </c>
      <c r="H16" s="472"/>
      <c r="I16" s="474"/>
      <c r="J16" s="475"/>
      <c r="K16" s="473" t="str">
        <f t="shared" si="1"/>
        <v/>
      </c>
      <c r="L16" s="472"/>
      <c r="M16" s="473" t="str">
        <f t="shared" si="2"/>
        <v/>
      </c>
      <c r="N16" s="472"/>
      <c r="O16" s="476"/>
      <c r="P16" s="472"/>
      <c r="Q16" s="473" t="str">
        <f t="shared" si="3"/>
        <v/>
      </c>
      <c r="R16" s="472"/>
      <c r="S16" s="473" t="str">
        <f t="shared" si="4"/>
        <v/>
      </c>
      <c r="T16" s="472"/>
      <c r="U16" s="474"/>
      <c r="V16" s="475"/>
      <c r="W16" s="473" t="str">
        <f t="shared" si="5"/>
        <v/>
      </c>
      <c r="X16" s="472"/>
      <c r="Y16" s="473" t="str">
        <f t="shared" si="6"/>
        <v/>
      </c>
      <c r="Z16" s="472"/>
      <c r="AA16" s="476"/>
      <c r="AB16" s="555">
        <v>1</v>
      </c>
      <c r="AC16" s="543">
        <f t="shared" si="7"/>
        <v>14</v>
      </c>
      <c r="AD16" s="542">
        <v>2</v>
      </c>
      <c r="AE16" s="543">
        <f t="shared" si="7"/>
        <v>28</v>
      </c>
      <c r="AF16" s="542">
        <v>4</v>
      </c>
      <c r="AG16" s="544" t="s">
        <v>31</v>
      </c>
      <c r="AH16" s="545"/>
      <c r="AI16" s="543" t="str">
        <f t="shared" si="8"/>
        <v/>
      </c>
      <c r="AJ16" s="546"/>
      <c r="AK16" s="543" t="str">
        <f t="shared" si="8"/>
        <v/>
      </c>
      <c r="AL16" s="546"/>
      <c r="AM16" s="547"/>
      <c r="AN16" s="552"/>
      <c r="AO16" s="543" t="str">
        <f t="shared" si="9"/>
        <v/>
      </c>
      <c r="AP16" s="553"/>
      <c r="AQ16" s="543" t="str">
        <f t="shared" si="10"/>
        <v/>
      </c>
      <c r="AR16" s="553"/>
      <c r="AS16" s="549"/>
      <c r="AT16" s="542"/>
      <c r="AU16" s="543" t="str">
        <f t="shared" si="11"/>
        <v/>
      </c>
      <c r="AV16" s="542"/>
      <c r="AW16" s="543" t="str">
        <f t="shared" si="12"/>
        <v/>
      </c>
      <c r="AX16" s="542"/>
      <c r="AY16" s="542"/>
      <c r="AZ16" s="480">
        <f t="shared" si="13"/>
        <v>1</v>
      </c>
      <c r="BA16" s="473">
        <f t="shared" si="14"/>
        <v>14</v>
      </c>
      <c r="BB16" s="481">
        <f t="shared" si="15"/>
        <v>2</v>
      </c>
      <c r="BC16" s="473">
        <f t="shared" si="16"/>
        <v>28</v>
      </c>
      <c r="BD16" s="481">
        <f t="shared" si="17"/>
        <v>4</v>
      </c>
      <c r="BE16" s="482">
        <f t="shared" si="18"/>
        <v>3</v>
      </c>
      <c r="BF16" s="550" t="s">
        <v>165</v>
      </c>
      <c r="BG16" s="484" t="s">
        <v>166</v>
      </c>
    </row>
    <row r="17" spans="1:59" ht="15.75" customHeight="1" x14ac:dyDescent="0.35">
      <c r="A17" s="554" t="s">
        <v>352</v>
      </c>
      <c r="B17" s="470" t="s">
        <v>139</v>
      </c>
      <c r="C17" s="551" t="s">
        <v>353</v>
      </c>
      <c r="D17" s="472"/>
      <c r="E17" s="473" t="str">
        <f t="shared" si="0"/>
        <v/>
      </c>
      <c r="F17" s="472"/>
      <c r="G17" s="473" t="str">
        <f t="shared" si="19"/>
        <v/>
      </c>
      <c r="H17" s="472"/>
      <c r="I17" s="474"/>
      <c r="J17" s="475"/>
      <c r="K17" s="473" t="str">
        <f t="shared" si="1"/>
        <v/>
      </c>
      <c r="L17" s="472"/>
      <c r="M17" s="473" t="str">
        <f t="shared" si="2"/>
        <v/>
      </c>
      <c r="N17" s="472"/>
      <c r="O17" s="476"/>
      <c r="P17" s="472"/>
      <c r="Q17" s="473" t="str">
        <f t="shared" si="3"/>
        <v/>
      </c>
      <c r="R17" s="472"/>
      <c r="S17" s="473" t="str">
        <f t="shared" si="4"/>
        <v/>
      </c>
      <c r="T17" s="472"/>
      <c r="U17" s="474"/>
      <c r="V17" s="475"/>
      <c r="W17" s="473" t="str">
        <f t="shared" si="5"/>
        <v/>
      </c>
      <c r="X17" s="472"/>
      <c r="Y17" s="473" t="str">
        <f t="shared" si="6"/>
        <v/>
      </c>
      <c r="Z17" s="472"/>
      <c r="AA17" s="476"/>
      <c r="AB17" s="542">
        <v>2</v>
      </c>
      <c r="AC17" s="543">
        <f t="shared" si="7"/>
        <v>28</v>
      </c>
      <c r="AD17" s="542">
        <v>2</v>
      </c>
      <c r="AE17" s="543">
        <f t="shared" si="7"/>
        <v>28</v>
      </c>
      <c r="AF17" s="542">
        <v>4</v>
      </c>
      <c r="AG17" s="544" t="s">
        <v>31</v>
      </c>
      <c r="AH17" s="545"/>
      <c r="AI17" s="543" t="str">
        <f t="shared" si="8"/>
        <v/>
      </c>
      <c r="AJ17" s="546"/>
      <c r="AK17" s="543" t="str">
        <f t="shared" si="8"/>
        <v/>
      </c>
      <c r="AL17" s="546"/>
      <c r="AM17" s="547"/>
      <c r="AN17" s="552"/>
      <c r="AO17" s="543" t="str">
        <f t="shared" si="9"/>
        <v/>
      </c>
      <c r="AP17" s="553"/>
      <c r="AQ17" s="543" t="str">
        <f t="shared" si="10"/>
        <v/>
      </c>
      <c r="AR17" s="553"/>
      <c r="AS17" s="549"/>
      <c r="AT17" s="542"/>
      <c r="AU17" s="543" t="str">
        <f t="shared" si="11"/>
        <v/>
      </c>
      <c r="AV17" s="542"/>
      <c r="AW17" s="543" t="str">
        <f t="shared" si="12"/>
        <v/>
      </c>
      <c r="AX17" s="542"/>
      <c r="AY17" s="542"/>
      <c r="AZ17" s="480">
        <f t="shared" si="13"/>
        <v>2</v>
      </c>
      <c r="BA17" s="473">
        <f t="shared" si="14"/>
        <v>28</v>
      </c>
      <c r="BB17" s="481">
        <f t="shared" si="15"/>
        <v>2</v>
      </c>
      <c r="BC17" s="473">
        <f t="shared" si="16"/>
        <v>28</v>
      </c>
      <c r="BD17" s="481">
        <f t="shared" si="17"/>
        <v>4</v>
      </c>
      <c r="BE17" s="482">
        <f t="shared" si="18"/>
        <v>4</v>
      </c>
      <c r="BF17" s="550" t="s">
        <v>32</v>
      </c>
      <c r="BG17" s="484" t="s">
        <v>33</v>
      </c>
    </row>
    <row r="18" spans="1:59" ht="15.75" customHeight="1" x14ac:dyDescent="0.35">
      <c r="A18" s="554" t="s">
        <v>354</v>
      </c>
      <c r="B18" s="470" t="s">
        <v>139</v>
      </c>
      <c r="C18" s="551" t="s">
        <v>355</v>
      </c>
      <c r="D18" s="472"/>
      <c r="E18" s="473" t="str">
        <f t="shared" si="0"/>
        <v/>
      </c>
      <c r="F18" s="472"/>
      <c r="G18" s="473" t="str">
        <f t="shared" si="19"/>
        <v/>
      </c>
      <c r="H18" s="472"/>
      <c r="I18" s="474"/>
      <c r="J18" s="475"/>
      <c r="K18" s="473" t="str">
        <f t="shared" si="1"/>
        <v/>
      </c>
      <c r="L18" s="472"/>
      <c r="M18" s="473" t="str">
        <f t="shared" si="2"/>
        <v/>
      </c>
      <c r="N18" s="472"/>
      <c r="O18" s="476"/>
      <c r="P18" s="472"/>
      <c r="Q18" s="473" t="str">
        <f t="shared" si="3"/>
        <v/>
      </c>
      <c r="R18" s="472"/>
      <c r="S18" s="473" t="str">
        <f t="shared" si="4"/>
        <v/>
      </c>
      <c r="T18" s="472"/>
      <c r="U18" s="474"/>
      <c r="V18" s="475"/>
      <c r="W18" s="473" t="str">
        <f t="shared" si="5"/>
        <v/>
      </c>
      <c r="X18" s="472"/>
      <c r="Y18" s="473" t="str">
        <f t="shared" si="6"/>
        <v/>
      </c>
      <c r="Z18" s="472"/>
      <c r="AA18" s="476"/>
      <c r="AB18" s="542"/>
      <c r="AC18" s="543" t="str">
        <f t="shared" si="7"/>
        <v/>
      </c>
      <c r="AD18" s="542"/>
      <c r="AE18" s="543" t="str">
        <f t="shared" si="7"/>
        <v/>
      </c>
      <c r="AF18" s="542"/>
      <c r="AG18" s="544"/>
      <c r="AH18" s="545">
        <v>2</v>
      </c>
      <c r="AI18" s="543">
        <f t="shared" si="8"/>
        <v>28</v>
      </c>
      <c r="AJ18" s="546">
        <v>2</v>
      </c>
      <c r="AK18" s="543">
        <f t="shared" si="8"/>
        <v>28</v>
      </c>
      <c r="AL18" s="546">
        <v>4</v>
      </c>
      <c r="AM18" s="547" t="s">
        <v>29</v>
      </c>
      <c r="AN18" s="552"/>
      <c r="AO18" s="543" t="str">
        <f t="shared" si="9"/>
        <v/>
      </c>
      <c r="AP18" s="553"/>
      <c r="AQ18" s="543" t="str">
        <f t="shared" si="10"/>
        <v/>
      </c>
      <c r="AR18" s="553"/>
      <c r="AS18" s="549"/>
      <c r="AT18" s="542"/>
      <c r="AU18" s="543" t="str">
        <f t="shared" si="11"/>
        <v/>
      </c>
      <c r="AV18" s="542"/>
      <c r="AW18" s="543" t="str">
        <f t="shared" si="12"/>
        <v/>
      </c>
      <c r="AX18" s="542"/>
      <c r="AY18" s="542"/>
      <c r="AZ18" s="480">
        <f t="shared" si="13"/>
        <v>2</v>
      </c>
      <c r="BA18" s="473">
        <f t="shared" si="14"/>
        <v>28</v>
      </c>
      <c r="BB18" s="481">
        <f t="shared" si="15"/>
        <v>2</v>
      </c>
      <c r="BC18" s="473">
        <f t="shared" si="16"/>
        <v>28</v>
      </c>
      <c r="BD18" s="481">
        <f t="shared" si="17"/>
        <v>4</v>
      </c>
      <c r="BE18" s="482">
        <f t="shared" si="18"/>
        <v>4</v>
      </c>
      <c r="BF18" s="550" t="s">
        <v>75</v>
      </c>
      <c r="BG18" s="484" t="s">
        <v>76</v>
      </c>
    </row>
    <row r="19" spans="1:59" ht="15.75" customHeight="1" x14ac:dyDescent="0.35">
      <c r="A19" s="554" t="s">
        <v>356</v>
      </c>
      <c r="B19" s="470" t="s">
        <v>139</v>
      </c>
      <c r="C19" s="551" t="s">
        <v>357</v>
      </c>
      <c r="D19" s="472"/>
      <c r="E19" s="473" t="str">
        <f t="shared" si="0"/>
        <v/>
      </c>
      <c r="F19" s="472"/>
      <c r="G19" s="473" t="str">
        <f t="shared" si="19"/>
        <v/>
      </c>
      <c r="H19" s="472"/>
      <c r="I19" s="474"/>
      <c r="J19" s="475"/>
      <c r="K19" s="473" t="str">
        <f t="shared" si="1"/>
        <v/>
      </c>
      <c r="L19" s="472"/>
      <c r="M19" s="473" t="str">
        <f t="shared" si="2"/>
        <v/>
      </c>
      <c r="N19" s="472"/>
      <c r="O19" s="476"/>
      <c r="P19" s="472"/>
      <c r="Q19" s="473" t="str">
        <f t="shared" si="3"/>
        <v/>
      </c>
      <c r="R19" s="472"/>
      <c r="S19" s="473" t="str">
        <f t="shared" si="4"/>
        <v/>
      </c>
      <c r="T19" s="472"/>
      <c r="U19" s="474"/>
      <c r="V19" s="475"/>
      <c r="W19" s="473" t="str">
        <f t="shared" si="5"/>
        <v/>
      </c>
      <c r="X19" s="472"/>
      <c r="Y19" s="473" t="str">
        <f t="shared" si="6"/>
        <v/>
      </c>
      <c r="Z19" s="472"/>
      <c r="AA19" s="476"/>
      <c r="AB19" s="542"/>
      <c r="AC19" s="543" t="str">
        <f t="shared" si="7"/>
        <v/>
      </c>
      <c r="AD19" s="542"/>
      <c r="AE19" s="543" t="str">
        <f t="shared" si="7"/>
        <v/>
      </c>
      <c r="AF19" s="542"/>
      <c r="AG19" s="544"/>
      <c r="AH19" s="545">
        <v>2</v>
      </c>
      <c r="AI19" s="543">
        <f t="shared" si="8"/>
        <v>28</v>
      </c>
      <c r="AJ19" s="546">
        <v>2</v>
      </c>
      <c r="AK19" s="543">
        <f>IF(AJ19*14=0,"",AJ19*14)</f>
        <v>28</v>
      </c>
      <c r="AL19" s="546">
        <v>4</v>
      </c>
      <c r="AM19" s="547" t="s">
        <v>29</v>
      </c>
      <c r="AN19" s="552"/>
      <c r="AO19" s="543" t="str">
        <f t="shared" si="9"/>
        <v/>
      </c>
      <c r="AP19" s="553"/>
      <c r="AQ19" s="543" t="str">
        <f t="shared" si="10"/>
        <v/>
      </c>
      <c r="AR19" s="553"/>
      <c r="AS19" s="549"/>
      <c r="AT19" s="542"/>
      <c r="AU19" s="543" t="str">
        <f t="shared" si="11"/>
        <v/>
      </c>
      <c r="AV19" s="542"/>
      <c r="AW19" s="543" t="str">
        <f t="shared" si="12"/>
        <v/>
      </c>
      <c r="AX19" s="542"/>
      <c r="AY19" s="542"/>
      <c r="AZ19" s="480">
        <f t="shared" si="13"/>
        <v>2</v>
      </c>
      <c r="BA19" s="473">
        <f t="shared" si="14"/>
        <v>28</v>
      </c>
      <c r="BB19" s="481">
        <f t="shared" si="15"/>
        <v>2</v>
      </c>
      <c r="BC19" s="473">
        <f t="shared" si="16"/>
        <v>28</v>
      </c>
      <c r="BD19" s="481">
        <f t="shared" si="17"/>
        <v>4</v>
      </c>
      <c r="BE19" s="482">
        <f t="shared" si="18"/>
        <v>4</v>
      </c>
      <c r="BF19" s="550" t="s">
        <v>75</v>
      </c>
      <c r="BG19" s="484" t="s">
        <v>76</v>
      </c>
    </row>
    <row r="20" spans="1:59" s="72" customFormat="1" ht="15.75" customHeight="1" x14ac:dyDescent="0.35">
      <c r="A20" s="554" t="s">
        <v>358</v>
      </c>
      <c r="B20" s="470" t="s">
        <v>139</v>
      </c>
      <c r="C20" s="551" t="s">
        <v>359</v>
      </c>
      <c r="D20" s="472"/>
      <c r="E20" s="473" t="str">
        <f t="shared" si="0"/>
        <v/>
      </c>
      <c r="F20" s="472"/>
      <c r="G20" s="473" t="str">
        <f t="shared" si="19"/>
        <v/>
      </c>
      <c r="H20" s="472"/>
      <c r="I20" s="474"/>
      <c r="J20" s="475"/>
      <c r="K20" s="473" t="str">
        <f t="shared" si="1"/>
        <v/>
      </c>
      <c r="L20" s="472"/>
      <c r="M20" s="473" t="str">
        <f t="shared" si="2"/>
        <v/>
      </c>
      <c r="N20" s="472"/>
      <c r="O20" s="476"/>
      <c r="P20" s="472"/>
      <c r="Q20" s="473" t="str">
        <f t="shared" si="3"/>
        <v/>
      </c>
      <c r="R20" s="472"/>
      <c r="S20" s="473" t="str">
        <f t="shared" si="4"/>
        <v/>
      </c>
      <c r="T20" s="472"/>
      <c r="U20" s="474"/>
      <c r="V20" s="475"/>
      <c r="W20" s="473" t="str">
        <f t="shared" si="5"/>
        <v/>
      </c>
      <c r="X20" s="472"/>
      <c r="Y20" s="473" t="str">
        <f t="shared" si="6"/>
        <v/>
      </c>
      <c r="Z20" s="472"/>
      <c r="AA20" s="476"/>
      <c r="AB20" s="542"/>
      <c r="AC20" s="543" t="str">
        <f t="shared" si="7"/>
        <v/>
      </c>
      <c r="AD20" s="542"/>
      <c r="AE20" s="543" t="str">
        <f t="shared" si="7"/>
        <v/>
      </c>
      <c r="AF20" s="542"/>
      <c r="AG20" s="544"/>
      <c r="AH20" s="545">
        <v>2</v>
      </c>
      <c r="AI20" s="543">
        <f t="shared" si="8"/>
        <v>28</v>
      </c>
      <c r="AJ20" s="546">
        <v>2</v>
      </c>
      <c r="AK20" s="543">
        <f t="shared" si="8"/>
        <v>28</v>
      </c>
      <c r="AL20" s="546">
        <v>4</v>
      </c>
      <c r="AM20" s="547" t="s">
        <v>31</v>
      </c>
      <c r="AN20" s="552"/>
      <c r="AO20" s="543" t="str">
        <f t="shared" si="9"/>
        <v/>
      </c>
      <c r="AP20" s="553"/>
      <c r="AQ20" s="543" t="str">
        <f t="shared" si="10"/>
        <v/>
      </c>
      <c r="AR20" s="553"/>
      <c r="AS20" s="549"/>
      <c r="AT20" s="542"/>
      <c r="AU20" s="543" t="str">
        <f t="shared" si="11"/>
        <v/>
      </c>
      <c r="AV20" s="542"/>
      <c r="AW20" s="543" t="str">
        <f t="shared" si="12"/>
        <v/>
      </c>
      <c r="AX20" s="542"/>
      <c r="AY20" s="542"/>
      <c r="AZ20" s="480">
        <f t="shared" si="13"/>
        <v>2</v>
      </c>
      <c r="BA20" s="473">
        <f t="shared" si="14"/>
        <v>28</v>
      </c>
      <c r="BB20" s="481">
        <f t="shared" si="15"/>
        <v>2</v>
      </c>
      <c r="BC20" s="473">
        <f t="shared" si="16"/>
        <v>28</v>
      </c>
      <c r="BD20" s="481">
        <f t="shared" si="17"/>
        <v>4</v>
      </c>
      <c r="BE20" s="482">
        <f t="shared" si="18"/>
        <v>4</v>
      </c>
      <c r="BF20" s="550" t="s">
        <v>360</v>
      </c>
      <c r="BG20" s="484" t="s">
        <v>289</v>
      </c>
    </row>
    <row r="21" spans="1:59" ht="15.75" customHeight="1" x14ac:dyDescent="0.35">
      <c r="A21" s="554" t="s">
        <v>361</v>
      </c>
      <c r="B21" s="470" t="s">
        <v>139</v>
      </c>
      <c r="C21" s="551" t="s">
        <v>362</v>
      </c>
      <c r="D21" s="472"/>
      <c r="E21" s="473" t="str">
        <f>IF(D21*14=0,"",D21*14)</f>
        <v/>
      </c>
      <c r="F21" s="472"/>
      <c r="G21" s="473" t="str">
        <f>IF(F21*14=0,"",F21*14)</f>
        <v/>
      </c>
      <c r="H21" s="472"/>
      <c r="I21" s="474"/>
      <c r="J21" s="475"/>
      <c r="K21" s="473" t="str">
        <f>IF(J21*14=0,"",J21*14)</f>
        <v/>
      </c>
      <c r="L21" s="472"/>
      <c r="M21" s="473" t="str">
        <f>IF(L21*14=0,"",L21*14)</f>
        <v/>
      </c>
      <c r="N21" s="472"/>
      <c r="O21" s="476"/>
      <c r="P21" s="472"/>
      <c r="Q21" s="473" t="str">
        <f>IF(P21*14=0,"",P21*14)</f>
        <v/>
      </c>
      <c r="R21" s="472"/>
      <c r="S21" s="473" t="str">
        <f>IF(R21*14=0,"",R21*14)</f>
        <v/>
      </c>
      <c r="T21" s="472"/>
      <c r="U21" s="474"/>
      <c r="V21" s="475"/>
      <c r="W21" s="473" t="str">
        <f>IF(V21*14=0,"",V21*14)</f>
        <v/>
      </c>
      <c r="X21" s="472"/>
      <c r="Y21" s="473" t="str">
        <f>IF(X21*14=0,"",X21*14)</f>
        <v/>
      </c>
      <c r="Z21" s="472"/>
      <c r="AA21" s="476"/>
      <c r="AB21" s="542"/>
      <c r="AC21" s="543" t="str">
        <f>IF(AB21*14=0,"",AB21*14)</f>
        <v/>
      </c>
      <c r="AD21" s="542"/>
      <c r="AE21" s="543" t="str">
        <f>IF(AD21*14=0,"",AD21*14)</f>
        <v/>
      </c>
      <c r="AF21" s="542"/>
      <c r="AG21" s="544"/>
      <c r="AH21" s="545">
        <v>2</v>
      </c>
      <c r="AI21" s="543">
        <f t="shared" si="8"/>
        <v>28</v>
      </c>
      <c r="AJ21" s="546">
        <v>3</v>
      </c>
      <c r="AK21" s="543">
        <f t="shared" si="8"/>
        <v>42</v>
      </c>
      <c r="AL21" s="546">
        <v>6</v>
      </c>
      <c r="AM21" s="547" t="s">
        <v>93</v>
      </c>
      <c r="AN21" s="552"/>
      <c r="AO21" s="543" t="str">
        <f t="shared" si="9"/>
        <v/>
      </c>
      <c r="AP21" s="553"/>
      <c r="AQ21" s="543" t="str">
        <f t="shared" si="10"/>
        <v/>
      </c>
      <c r="AR21" s="553"/>
      <c r="AS21" s="549"/>
      <c r="AT21" s="542"/>
      <c r="AU21" s="543" t="str">
        <f t="shared" si="11"/>
        <v/>
      </c>
      <c r="AV21" s="542"/>
      <c r="AW21" s="543" t="str">
        <f t="shared" si="12"/>
        <v/>
      </c>
      <c r="AX21" s="542"/>
      <c r="AY21" s="542"/>
      <c r="AZ21" s="480">
        <f>IF(D21+J21+P21+V21+AB21+AH21+AN21+AT21=0,"",D21+J21+P21+V21+AB21+AH21+AN21+AT21)</f>
        <v>2</v>
      </c>
      <c r="BA21" s="473">
        <f>IF((D21+J21+P21+V21+AB21+AH21+AN21+AT21)*14=0,"",(D21+J21+P21+V21+AB21+AH21+AN21+AT21)*14)</f>
        <v>28</v>
      </c>
      <c r="BB21" s="481">
        <f>IF(F21+L21+R21+X21+AD21+AJ21+AP21+AV21=0,"",F21+L21+R21+X21+AD21+AJ21+AP21+AV21)</f>
        <v>3</v>
      </c>
      <c r="BC21" s="473">
        <f>IF((L21+F21+R21+X21+AD21+AJ21+AP21+AV21)*14=0,"",(L21+F21+R21+X21+AD21+AJ21+AP21+AV21)*14)</f>
        <v>42</v>
      </c>
      <c r="BD21" s="481">
        <f>IF(N21+H21+T21+Z21+AF21+AL21+AR21+AX21=0,"",N21+H21+T21+Z21+AF21+AL21+AR21+AX21)</f>
        <v>6</v>
      </c>
      <c r="BE21" s="482">
        <f>IF(D21+F21+L21+J21+P21+R21+V21+X21+AB21+AD21+AH21+AJ21+AN21+AP21+AT21+AV21=0,"",D21+F21+L21+J21+P21+R21+V21+X21+AB21+AD21+AH21+AJ21+AN21+AP21+AT21+AV21)</f>
        <v>5</v>
      </c>
      <c r="BF21" s="550" t="s">
        <v>75</v>
      </c>
      <c r="BG21" s="484" t="s">
        <v>195</v>
      </c>
    </row>
    <row r="22" spans="1:59" ht="15.75" customHeight="1" x14ac:dyDescent="0.35">
      <c r="A22" s="554" t="s">
        <v>363</v>
      </c>
      <c r="B22" s="470" t="s">
        <v>139</v>
      </c>
      <c r="C22" s="551" t="s">
        <v>364</v>
      </c>
      <c r="D22" s="472"/>
      <c r="E22" s="473" t="str">
        <f t="shared" si="0"/>
        <v/>
      </c>
      <c r="F22" s="472"/>
      <c r="G22" s="473" t="str">
        <f t="shared" si="19"/>
        <v/>
      </c>
      <c r="H22" s="472"/>
      <c r="I22" s="474"/>
      <c r="J22" s="475"/>
      <c r="K22" s="473" t="str">
        <f t="shared" si="1"/>
        <v/>
      </c>
      <c r="L22" s="472"/>
      <c r="M22" s="473" t="str">
        <f t="shared" si="2"/>
        <v/>
      </c>
      <c r="N22" s="472"/>
      <c r="O22" s="476"/>
      <c r="P22" s="472"/>
      <c r="Q22" s="473" t="str">
        <f t="shared" si="3"/>
        <v/>
      </c>
      <c r="R22" s="472"/>
      <c r="S22" s="473" t="str">
        <f t="shared" si="4"/>
        <v/>
      </c>
      <c r="T22" s="472"/>
      <c r="U22" s="474"/>
      <c r="V22" s="475"/>
      <c r="W22" s="473" t="str">
        <f t="shared" si="5"/>
        <v/>
      </c>
      <c r="X22" s="472"/>
      <c r="Y22" s="473" t="str">
        <f t="shared" si="6"/>
        <v/>
      </c>
      <c r="Z22" s="472"/>
      <c r="AA22" s="476"/>
      <c r="AB22" s="542"/>
      <c r="AC22" s="543" t="str">
        <f t="shared" si="7"/>
        <v/>
      </c>
      <c r="AD22" s="542"/>
      <c r="AE22" s="543" t="str">
        <f t="shared" si="7"/>
        <v/>
      </c>
      <c r="AF22" s="542"/>
      <c r="AG22" s="544"/>
      <c r="AH22" s="545">
        <v>2</v>
      </c>
      <c r="AI22" s="543">
        <f>IF(AH22*14=0,"",AH22*14)</f>
        <v>28</v>
      </c>
      <c r="AJ22" s="546">
        <v>2</v>
      </c>
      <c r="AK22" s="543">
        <f>IF(AJ22*14=0,"",AJ22*14)</f>
        <v>28</v>
      </c>
      <c r="AL22" s="546">
        <v>3</v>
      </c>
      <c r="AM22" s="547" t="s">
        <v>93</v>
      </c>
      <c r="AN22" s="552"/>
      <c r="AO22" s="543" t="str">
        <f t="shared" si="9"/>
        <v/>
      </c>
      <c r="AP22" s="553"/>
      <c r="AQ22" s="543" t="str">
        <f t="shared" si="10"/>
        <v/>
      </c>
      <c r="AR22" s="553"/>
      <c r="AS22" s="549"/>
      <c r="AT22" s="542"/>
      <c r="AU22" s="543" t="str">
        <f t="shared" si="11"/>
        <v/>
      </c>
      <c r="AV22" s="542"/>
      <c r="AW22" s="543" t="str">
        <f t="shared" si="12"/>
        <v/>
      </c>
      <c r="AX22" s="542"/>
      <c r="AY22" s="542"/>
      <c r="AZ22" s="480">
        <f>IF(D22+J22+P22+V22+AB22+AH22+AN22+AT22=0,"",D22+J22+P22+V22+AB22+AH22+AN22+AT22)</f>
        <v>2</v>
      </c>
      <c r="BA22" s="473">
        <f>IF((D22+J22+P22+V22+AB22+AH22+AN22+AT22)*14=0,"",(D22+J22+P22+V22+AB22+AH22+AN22+AT22)*14)</f>
        <v>28</v>
      </c>
      <c r="BB22" s="481">
        <f>IF(F22+L22+R22+X22+AD22+AJ22+AP22+AV22=0,"",F22+L22+R22+X22+AD22+AJ22+AP22+AV22)</f>
        <v>2</v>
      </c>
      <c r="BC22" s="473">
        <f>IF((L22+F22+R22+X22+AD22+AJ22+AP22+AV22)*14=0,"",(L22+F22+R22+X22+AD22+AJ22+AP22+AV22)*14)</f>
        <v>28</v>
      </c>
      <c r="BD22" s="481">
        <f>IF(N22+H22+T22+Z22+AF22+AL22+AR22+AX22=0,"",N22+H22+T22+Z22+AF22+AL22+AR22+AX22)</f>
        <v>3</v>
      </c>
      <c r="BE22" s="482">
        <f>IF(D22+F22+L22+J22+P22+R22+V22+X22+AB22+AD22+AH22+AJ22+AN22+AP22+AT22+AV22=0,"",D22+F22+L22+J22+P22+R22+V22+X22+AB22+AD22+AH22+AJ22+AN22+AP22+AT22+AV22)</f>
        <v>4</v>
      </c>
      <c r="BF22" s="550" t="s">
        <v>75</v>
      </c>
      <c r="BG22" s="484" t="s">
        <v>350</v>
      </c>
    </row>
    <row r="23" spans="1:59" x14ac:dyDescent="0.35">
      <c r="A23" s="156" t="s">
        <v>365</v>
      </c>
      <c r="B23" s="470" t="s">
        <v>139</v>
      </c>
      <c r="C23" s="556" t="s">
        <v>366</v>
      </c>
      <c r="D23" s="472"/>
      <c r="E23" s="473" t="str">
        <f t="shared" si="0"/>
        <v/>
      </c>
      <c r="F23" s="472"/>
      <c r="G23" s="473" t="str">
        <f t="shared" si="19"/>
        <v/>
      </c>
      <c r="H23" s="472"/>
      <c r="I23" s="474"/>
      <c r="J23" s="475"/>
      <c r="K23" s="473" t="str">
        <f t="shared" si="1"/>
        <v/>
      </c>
      <c r="L23" s="472"/>
      <c r="M23" s="473" t="str">
        <f t="shared" si="2"/>
        <v/>
      </c>
      <c r="N23" s="472"/>
      <c r="O23" s="476"/>
      <c r="P23" s="472"/>
      <c r="Q23" s="473" t="str">
        <f t="shared" si="3"/>
        <v/>
      </c>
      <c r="R23" s="472"/>
      <c r="S23" s="473" t="str">
        <f t="shared" si="4"/>
        <v/>
      </c>
      <c r="T23" s="472"/>
      <c r="U23" s="474"/>
      <c r="V23" s="475"/>
      <c r="W23" s="473" t="str">
        <f t="shared" si="5"/>
        <v/>
      </c>
      <c r="X23" s="472"/>
      <c r="Y23" s="473" t="str">
        <f t="shared" si="6"/>
        <v/>
      </c>
      <c r="Z23" s="472"/>
      <c r="AA23" s="476"/>
      <c r="AB23" s="542"/>
      <c r="AC23" s="543" t="str">
        <f t="shared" si="7"/>
        <v/>
      </c>
      <c r="AD23" s="542"/>
      <c r="AE23" s="543" t="str">
        <f t="shared" si="7"/>
        <v/>
      </c>
      <c r="AF23" s="542"/>
      <c r="AG23" s="544"/>
      <c r="AH23" s="552">
        <v>2</v>
      </c>
      <c r="AI23" s="543">
        <f t="shared" si="8"/>
        <v>28</v>
      </c>
      <c r="AJ23" s="542">
        <v>3</v>
      </c>
      <c r="AK23" s="543">
        <f t="shared" si="8"/>
        <v>42</v>
      </c>
      <c r="AL23" s="546">
        <v>5</v>
      </c>
      <c r="AM23" s="557" t="s">
        <v>262</v>
      </c>
      <c r="AN23" s="552"/>
      <c r="AO23" s="543"/>
      <c r="AP23" s="553"/>
      <c r="AQ23" s="543"/>
      <c r="AR23" s="558"/>
      <c r="AS23" s="559"/>
      <c r="AT23" s="560"/>
      <c r="AU23" s="543" t="str">
        <f t="shared" si="11"/>
        <v/>
      </c>
      <c r="AV23" s="542"/>
      <c r="AW23" s="543" t="str">
        <f t="shared" si="12"/>
        <v/>
      </c>
      <c r="AX23" s="542"/>
      <c r="AY23" s="542"/>
      <c r="AZ23" s="485">
        <f t="shared" si="13"/>
        <v>2</v>
      </c>
      <c r="BA23" s="473">
        <f t="shared" si="14"/>
        <v>28</v>
      </c>
      <c r="BB23" s="486">
        <f t="shared" si="15"/>
        <v>3</v>
      </c>
      <c r="BC23" s="473">
        <f t="shared" si="16"/>
        <v>42</v>
      </c>
      <c r="BD23" s="486">
        <f t="shared" si="17"/>
        <v>5</v>
      </c>
      <c r="BE23" s="482">
        <f t="shared" si="18"/>
        <v>5</v>
      </c>
      <c r="BF23" s="550" t="s">
        <v>75</v>
      </c>
      <c r="BG23" s="484" t="s">
        <v>195</v>
      </c>
    </row>
    <row r="24" spans="1:59" x14ac:dyDescent="0.35">
      <c r="A24" s="156" t="s">
        <v>367</v>
      </c>
      <c r="B24" s="470" t="s">
        <v>139</v>
      </c>
      <c r="C24" s="556" t="s">
        <v>368</v>
      </c>
      <c r="D24" s="472"/>
      <c r="E24" s="473" t="str">
        <f t="shared" si="0"/>
        <v/>
      </c>
      <c r="F24" s="472"/>
      <c r="G24" s="473" t="str">
        <f t="shared" si="19"/>
        <v/>
      </c>
      <c r="H24" s="472"/>
      <c r="I24" s="474"/>
      <c r="J24" s="475"/>
      <c r="K24" s="473" t="str">
        <f t="shared" si="1"/>
        <v/>
      </c>
      <c r="L24" s="472"/>
      <c r="M24" s="473" t="str">
        <f t="shared" si="2"/>
        <v/>
      </c>
      <c r="N24" s="472"/>
      <c r="O24" s="476"/>
      <c r="P24" s="472"/>
      <c r="Q24" s="473" t="str">
        <f t="shared" si="3"/>
        <v/>
      </c>
      <c r="R24" s="472"/>
      <c r="S24" s="473" t="str">
        <f t="shared" si="4"/>
        <v/>
      </c>
      <c r="T24" s="472"/>
      <c r="U24" s="474"/>
      <c r="V24" s="475"/>
      <c r="W24" s="473" t="str">
        <f t="shared" si="5"/>
        <v/>
      </c>
      <c r="X24" s="472"/>
      <c r="Y24" s="473" t="str">
        <f t="shared" si="6"/>
        <v/>
      </c>
      <c r="Z24" s="472"/>
      <c r="AA24" s="476"/>
      <c r="AB24" s="542"/>
      <c r="AC24" s="543" t="str">
        <f t="shared" si="7"/>
        <v/>
      </c>
      <c r="AD24" s="542"/>
      <c r="AE24" s="543" t="str">
        <f t="shared" si="7"/>
        <v/>
      </c>
      <c r="AF24" s="542"/>
      <c r="AG24" s="544"/>
      <c r="AH24" s="552"/>
      <c r="AI24" s="543" t="str">
        <f t="shared" si="8"/>
        <v/>
      </c>
      <c r="AJ24" s="542"/>
      <c r="AK24" s="543" t="str">
        <f t="shared" si="8"/>
        <v/>
      </c>
      <c r="AL24" s="542"/>
      <c r="AM24" s="547"/>
      <c r="AN24" s="552">
        <v>3</v>
      </c>
      <c r="AO24" s="543">
        <f t="shared" si="9"/>
        <v>42</v>
      </c>
      <c r="AP24" s="553">
        <v>2</v>
      </c>
      <c r="AQ24" s="543">
        <f t="shared" si="10"/>
        <v>28</v>
      </c>
      <c r="AR24" s="558">
        <v>5</v>
      </c>
      <c r="AS24" s="561" t="s">
        <v>29</v>
      </c>
      <c r="AT24" s="560"/>
      <c r="AU24" s="543" t="str">
        <f t="shared" si="11"/>
        <v/>
      </c>
      <c r="AV24" s="542"/>
      <c r="AW24" s="543" t="str">
        <f t="shared" si="12"/>
        <v/>
      </c>
      <c r="AX24" s="542"/>
      <c r="AY24" s="542"/>
      <c r="AZ24" s="485">
        <f t="shared" si="13"/>
        <v>3</v>
      </c>
      <c r="BA24" s="473">
        <f t="shared" si="14"/>
        <v>42</v>
      </c>
      <c r="BB24" s="486">
        <f t="shared" si="15"/>
        <v>2</v>
      </c>
      <c r="BC24" s="473">
        <f t="shared" si="16"/>
        <v>28</v>
      </c>
      <c r="BD24" s="486">
        <f t="shared" si="17"/>
        <v>5</v>
      </c>
      <c r="BE24" s="482">
        <f t="shared" si="18"/>
        <v>5</v>
      </c>
      <c r="BF24" s="550" t="s">
        <v>75</v>
      </c>
      <c r="BG24" s="484" t="s">
        <v>196</v>
      </c>
    </row>
    <row r="25" spans="1:59" ht="15.75" customHeight="1" x14ac:dyDescent="0.35">
      <c r="A25" s="156" t="s">
        <v>369</v>
      </c>
      <c r="B25" s="470" t="s">
        <v>139</v>
      </c>
      <c r="C25" s="556" t="s">
        <v>370</v>
      </c>
      <c r="D25" s="472"/>
      <c r="E25" s="473" t="str">
        <f t="shared" si="0"/>
        <v/>
      </c>
      <c r="F25" s="472"/>
      <c r="G25" s="473" t="str">
        <f t="shared" si="19"/>
        <v/>
      </c>
      <c r="H25" s="472"/>
      <c r="I25" s="474"/>
      <c r="J25" s="475"/>
      <c r="K25" s="473" t="str">
        <f t="shared" si="1"/>
        <v/>
      </c>
      <c r="L25" s="472"/>
      <c r="M25" s="473" t="str">
        <f t="shared" si="2"/>
        <v/>
      </c>
      <c r="N25" s="472"/>
      <c r="O25" s="476"/>
      <c r="P25" s="472"/>
      <c r="Q25" s="473" t="str">
        <f t="shared" si="3"/>
        <v/>
      </c>
      <c r="R25" s="472"/>
      <c r="S25" s="473" t="str">
        <f t="shared" si="4"/>
        <v/>
      </c>
      <c r="T25" s="472"/>
      <c r="U25" s="474"/>
      <c r="V25" s="475"/>
      <c r="W25" s="473" t="str">
        <f t="shared" si="5"/>
        <v/>
      </c>
      <c r="X25" s="472"/>
      <c r="Y25" s="473" t="str">
        <f t="shared" si="6"/>
        <v/>
      </c>
      <c r="Z25" s="472"/>
      <c r="AA25" s="476"/>
      <c r="AB25" s="542"/>
      <c r="AC25" s="543" t="str">
        <f t="shared" si="7"/>
        <v/>
      </c>
      <c r="AD25" s="542"/>
      <c r="AE25" s="543" t="str">
        <f t="shared" si="7"/>
        <v/>
      </c>
      <c r="AF25" s="542"/>
      <c r="AG25" s="544"/>
      <c r="AH25" s="552"/>
      <c r="AI25" s="543" t="str">
        <f t="shared" si="8"/>
        <v/>
      </c>
      <c r="AJ25" s="542"/>
      <c r="AK25" s="543" t="str">
        <f t="shared" si="8"/>
        <v/>
      </c>
      <c r="AL25" s="542"/>
      <c r="AM25" s="547"/>
      <c r="AN25" s="552">
        <v>3</v>
      </c>
      <c r="AO25" s="543">
        <f t="shared" si="9"/>
        <v>42</v>
      </c>
      <c r="AP25" s="553">
        <v>2</v>
      </c>
      <c r="AQ25" s="543">
        <f t="shared" si="10"/>
        <v>28</v>
      </c>
      <c r="AR25" s="558">
        <v>5</v>
      </c>
      <c r="AS25" s="561" t="s">
        <v>93</v>
      </c>
      <c r="AT25" s="560"/>
      <c r="AU25" s="543" t="str">
        <f t="shared" si="11"/>
        <v/>
      </c>
      <c r="AV25" s="542"/>
      <c r="AW25" s="543" t="str">
        <f t="shared" si="12"/>
        <v/>
      </c>
      <c r="AX25" s="542"/>
      <c r="AY25" s="542"/>
      <c r="AZ25" s="480">
        <f t="shared" si="13"/>
        <v>3</v>
      </c>
      <c r="BA25" s="473">
        <f t="shared" si="14"/>
        <v>42</v>
      </c>
      <c r="BB25" s="481">
        <f t="shared" si="15"/>
        <v>2</v>
      </c>
      <c r="BC25" s="473">
        <f t="shared" si="16"/>
        <v>28</v>
      </c>
      <c r="BD25" s="481">
        <f t="shared" si="17"/>
        <v>5</v>
      </c>
      <c r="BE25" s="482">
        <f t="shared" si="18"/>
        <v>5</v>
      </c>
      <c r="BF25" s="550" t="s">
        <v>75</v>
      </c>
      <c r="BG25" s="484" t="s">
        <v>195</v>
      </c>
    </row>
    <row r="26" spans="1:59" ht="15.75" customHeight="1" x14ac:dyDescent="0.35">
      <c r="A26" s="156" t="s">
        <v>371</v>
      </c>
      <c r="B26" s="470" t="s">
        <v>139</v>
      </c>
      <c r="C26" s="556" t="s">
        <v>372</v>
      </c>
      <c r="D26" s="472"/>
      <c r="E26" s="473" t="str">
        <f t="shared" si="0"/>
        <v/>
      </c>
      <c r="F26" s="472"/>
      <c r="G26" s="473" t="str">
        <f t="shared" si="19"/>
        <v/>
      </c>
      <c r="H26" s="472"/>
      <c r="I26" s="474"/>
      <c r="J26" s="475"/>
      <c r="K26" s="473" t="str">
        <f t="shared" si="1"/>
        <v/>
      </c>
      <c r="L26" s="472"/>
      <c r="M26" s="473" t="str">
        <f t="shared" si="2"/>
        <v/>
      </c>
      <c r="N26" s="472"/>
      <c r="O26" s="476"/>
      <c r="P26" s="472"/>
      <c r="Q26" s="473" t="str">
        <f t="shared" si="3"/>
        <v/>
      </c>
      <c r="R26" s="472"/>
      <c r="S26" s="473" t="str">
        <f t="shared" si="4"/>
        <v/>
      </c>
      <c r="T26" s="472"/>
      <c r="U26" s="474"/>
      <c r="V26" s="475"/>
      <c r="W26" s="473" t="str">
        <f t="shared" si="5"/>
        <v/>
      </c>
      <c r="X26" s="472"/>
      <c r="Y26" s="473" t="str">
        <f t="shared" si="6"/>
        <v/>
      </c>
      <c r="Z26" s="472"/>
      <c r="AA26" s="476"/>
      <c r="AB26" s="542"/>
      <c r="AC26" s="543" t="str">
        <f t="shared" si="7"/>
        <v/>
      </c>
      <c r="AD26" s="542"/>
      <c r="AE26" s="543" t="str">
        <f t="shared" si="7"/>
        <v/>
      </c>
      <c r="AF26" s="542"/>
      <c r="AG26" s="544"/>
      <c r="AH26" s="552"/>
      <c r="AI26" s="543" t="str">
        <f t="shared" si="8"/>
        <v/>
      </c>
      <c r="AJ26" s="542"/>
      <c r="AK26" s="543" t="str">
        <f t="shared" si="8"/>
        <v/>
      </c>
      <c r="AL26" s="542"/>
      <c r="AM26" s="547"/>
      <c r="AN26" s="552">
        <v>2</v>
      </c>
      <c r="AO26" s="543">
        <f t="shared" si="9"/>
        <v>28</v>
      </c>
      <c r="AP26" s="553">
        <v>2</v>
      </c>
      <c r="AQ26" s="543">
        <f t="shared" si="10"/>
        <v>28</v>
      </c>
      <c r="AR26" s="558">
        <v>4</v>
      </c>
      <c r="AS26" s="547" t="s">
        <v>43</v>
      </c>
      <c r="AT26" s="560"/>
      <c r="AU26" s="543" t="str">
        <f t="shared" si="11"/>
        <v/>
      </c>
      <c r="AV26" s="542"/>
      <c r="AW26" s="543" t="str">
        <f t="shared" si="12"/>
        <v/>
      </c>
      <c r="AX26" s="542"/>
      <c r="AY26" s="542"/>
      <c r="AZ26" s="480">
        <f t="shared" si="13"/>
        <v>2</v>
      </c>
      <c r="BA26" s="473">
        <f t="shared" si="14"/>
        <v>28</v>
      </c>
      <c r="BB26" s="481">
        <f t="shared" si="15"/>
        <v>2</v>
      </c>
      <c r="BC26" s="473">
        <f t="shared" si="16"/>
        <v>28</v>
      </c>
      <c r="BD26" s="481">
        <f t="shared" si="17"/>
        <v>4</v>
      </c>
      <c r="BE26" s="482">
        <f t="shared" si="18"/>
        <v>4</v>
      </c>
      <c r="BF26" s="550" t="s">
        <v>75</v>
      </c>
      <c r="BG26" s="484" t="s">
        <v>196</v>
      </c>
    </row>
    <row r="27" spans="1:59" ht="15.75" customHeight="1" x14ac:dyDescent="0.35">
      <c r="A27" s="156" t="s">
        <v>373</v>
      </c>
      <c r="B27" s="470" t="s">
        <v>139</v>
      </c>
      <c r="C27" s="551" t="s">
        <v>374</v>
      </c>
      <c r="D27" s="472"/>
      <c r="E27" s="473" t="str">
        <f t="shared" si="0"/>
        <v/>
      </c>
      <c r="F27" s="472"/>
      <c r="G27" s="473" t="str">
        <f t="shared" si="19"/>
        <v/>
      </c>
      <c r="H27" s="472"/>
      <c r="I27" s="474"/>
      <c r="J27" s="475"/>
      <c r="K27" s="473" t="str">
        <f t="shared" si="1"/>
        <v/>
      </c>
      <c r="L27" s="472"/>
      <c r="M27" s="473" t="str">
        <f t="shared" si="2"/>
        <v/>
      </c>
      <c r="N27" s="472"/>
      <c r="O27" s="476"/>
      <c r="P27" s="472"/>
      <c r="Q27" s="473" t="str">
        <f t="shared" si="3"/>
        <v/>
      </c>
      <c r="R27" s="472"/>
      <c r="S27" s="473" t="str">
        <f t="shared" si="4"/>
        <v/>
      </c>
      <c r="T27" s="472"/>
      <c r="U27" s="474"/>
      <c r="V27" s="475"/>
      <c r="W27" s="473" t="str">
        <f t="shared" si="5"/>
        <v/>
      </c>
      <c r="X27" s="472"/>
      <c r="Y27" s="473" t="str">
        <f t="shared" si="6"/>
        <v/>
      </c>
      <c r="Z27" s="472"/>
      <c r="AA27" s="476"/>
      <c r="AB27" s="542"/>
      <c r="AC27" s="543" t="str">
        <f t="shared" si="7"/>
        <v/>
      </c>
      <c r="AD27" s="542"/>
      <c r="AE27" s="543" t="str">
        <f t="shared" si="7"/>
        <v/>
      </c>
      <c r="AF27" s="542"/>
      <c r="AG27" s="544"/>
      <c r="AH27" s="552"/>
      <c r="AI27" s="543" t="str">
        <f t="shared" si="8"/>
        <v/>
      </c>
      <c r="AJ27" s="542"/>
      <c r="AK27" s="543" t="str">
        <f t="shared" si="8"/>
        <v/>
      </c>
      <c r="AL27" s="542"/>
      <c r="AM27" s="547"/>
      <c r="AN27" s="545">
        <v>2</v>
      </c>
      <c r="AO27" s="543">
        <f t="shared" si="9"/>
        <v>28</v>
      </c>
      <c r="AP27" s="546">
        <v>2</v>
      </c>
      <c r="AQ27" s="543">
        <f t="shared" si="10"/>
        <v>28</v>
      </c>
      <c r="AR27" s="546">
        <v>4</v>
      </c>
      <c r="AS27" s="547" t="s">
        <v>43</v>
      </c>
      <c r="AT27" s="560"/>
      <c r="AU27" s="543" t="str">
        <f t="shared" si="11"/>
        <v/>
      </c>
      <c r="AV27" s="542"/>
      <c r="AW27" s="543" t="str">
        <f t="shared" si="12"/>
        <v/>
      </c>
      <c r="AX27" s="542"/>
      <c r="AY27" s="542"/>
      <c r="AZ27" s="480">
        <f t="shared" si="13"/>
        <v>2</v>
      </c>
      <c r="BA27" s="473">
        <f t="shared" si="14"/>
        <v>28</v>
      </c>
      <c r="BB27" s="481">
        <f t="shared" si="15"/>
        <v>2</v>
      </c>
      <c r="BC27" s="473">
        <f t="shared" si="16"/>
        <v>28</v>
      </c>
      <c r="BD27" s="481">
        <f t="shared" si="17"/>
        <v>4</v>
      </c>
      <c r="BE27" s="482">
        <f t="shared" si="18"/>
        <v>4</v>
      </c>
      <c r="BF27" s="550" t="s">
        <v>75</v>
      </c>
      <c r="BG27" s="484" t="s">
        <v>76</v>
      </c>
    </row>
    <row r="28" spans="1:59" x14ac:dyDescent="0.35">
      <c r="A28" s="156" t="s">
        <v>375</v>
      </c>
      <c r="B28" s="470" t="s">
        <v>139</v>
      </c>
      <c r="C28" s="556" t="s">
        <v>376</v>
      </c>
      <c r="D28" s="472"/>
      <c r="E28" s="473" t="str">
        <f t="shared" si="0"/>
        <v/>
      </c>
      <c r="F28" s="472"/>
      <c r="G28" s="473" t="str">
        <f t="shared" si="19"/>
        <v/>
      </c>
      <c r="H28" s="472"/>
      <c r="I28" s="474"/>
      <c r="J28" s="475"/>
      <c r="K28" s="473" t="str">
        <f t="shared" si="1"/>
        <v/>
      </c>
      <c r="L28" s="472"/>
      <c r="M28" s="473" t="str">
        <f t="shared" si="2"/>
        <v/>
      </c>
      <c r="N28" s="472"/>
      <c r="O28" s="476"/>
      <c r="P28" s="472"/>
      <c r="Q28" s="473" t="str">
        <f t="shared" si="3"/>
        <v/>
      </c>
      <c r="R28" s="472"/>
      <c r="S28" s="473" t="str">
        <f t="shared" si="4"/>
        <v/>
      </c>
      <c r="T28" s="472"/>
      <c r="U28" s="474"/>
      <c r="V28" s="475"/>
      <c r="W28" s="473" t="str">
        <f t="shared" si="5"/>
        <v/>
      </c>
      <c r="X28" s="472"/>
      <c r="Y28" s="473" t="str">
        <f t="shared" si="6"/>
        <v/>
      </c>
      <c r="Z28" s="472"/>
      <c r="AA28" s="476"/>
      <c r="AB28" s="542"/>
      <c r="AC28" s="543" t="str">
        <f t="shared" si="7"/>
        <v/>
      </c>
      <c r="AD28" s="542"/>
      <c r="AE28" s="543" t="str">
        <f t="shared" si="7"/>
        <v/>
      </c>
      <c r="AF28" s="542"/>
      <c r="AG28" s="544"/>
      <c r="AH28" s="552"/>
      <c r="AI28" s="543" t="str">
        <f t="shared" si="8"/>
        <v/>
      </c>
      <c r="AJ28" s="542"/>
      <c r="AK28" s="543" t="str">
        <f t="shared" si="8"/>
        <v/>
      </c>
      <c r="AL28" s="542"/>
      <c r="AM28" s="547"/>
      <c r="AN28" s="552">
        <v>2</v>
      </c>
      <c r="AO28" s="543">
        <f t="shared" si="9"/>
        <v>28</v>
      </c>
      <c r="AP28" s="553">
        <v>2</v>
      </c>
      <c r="AQ28" s="543">
        <f t="shared" si="10"/>
        <v>28</v>
      </c>
      <c r="AR28" s="548">
        <v>5</v>
      </c>
      <c r="AS28" s="562" t="s">
        <v>93</v>
      </c>
      <c r="AT28" s="542"/>
      <c r="AU28" s="543"/>
      <c r="AV28" s="542"/>
      <c r="AW28" s="543"/>
      <c r="AX28" s="558"/>
      <c r="AY28" s="563"/>
      <c r="AZ28" s="480">
        <f t="shared" si="13"/>
        <v>2</v>
      </c>
      <c r="BA28" s="473">
        <f t="shared" si="14"/>
        <v>28</v>
      </c>
      <c r="BB28" s="481">
        <f t="shared" si="15"/>
        <v>2</v>
      </c>
      <c r="BC28" s="473">
        <f t="shared" si="16"/>
        <v>28</v>
      </c>
      <c r="BD28" s="481">
        <f t="shared" si="17"/>
        <v>5</v>
      </c>
      <c r="BE28" s="482">
        <f t="shared" si="18"/>
        <v>4</v>
      </c>
      <c r="BF28" s="550" t="s">
        <v>75</v>
      </c>
      <c r="BG28" s="484" t="s">
        <v>196</v>
      </c>
    </row>
    <row r="29" spans="1:59" ht="15.75" customHeight="1" x14ac:dyDescent="0.35">
      <c r="A29" s="156" t="s">
        <v>377</v>
      </c>
      <c r="B29" s="470" t="s">
        <v>139</v>
      </c>
      <c r="C29" s="556" t="s">
        <v>378</v>
      </c>
      <c r="D29" s="472"/>
      <c r="E29" s="473" t="str">
        <f t="shared" si="0"/>
        <v/>
      </c>
      <c r="F29" s="472"/>
      <c r="G29" s="473" t="str">
        <f t="shared" si="19"/>
        <v/>
      </c>
      <c r="H29" s="472"/>
      <c r="I29" s="474"/>
      <c r="J29" s="475"/>
      <c r="K29" s="473" t="str">
        <f t="shared" si="1"/>
        <v/>
      </c>
      <c r="L29" s="472"/>
      <c r="M29" s="473" t="str">
        <f t="shared" si="2"/>
        <v/>
      </c>
      <c r="N29" s="472"/>
      <c r="O29" s="476"/>
      <c r="P29" s="472"/>
      <c r="Q29" s="473" t="str">
        <f t="shared" si="3"/>
        <v/>
      </c>
      <c r="R29" s="472"/>
      <c r="S29" s="473" t="str">
        <f t="shared" si="4"/>
        <v/>
      </c>
      <c r="T29" s="472"/>
      <c r="U29" s="474"/>
      <c r="V29" s="475"/>
      <c r="W29" s="473" t="str">
        <f t="shared" si="5"/>
        <v/>
      </c>
      <c r="X29" s="472"/>
      <c r="Y29" s="473" t="str">
        <f t="shared" si="6"/>
        <v/>
      </c>
      <c r="Z29" s="472"/>
      <c r="AA29" s="476"/>
      <c r="AB29" s="542"/>
      <c r="AC29" s="543" t="str">
        <f t="shared" si="7"/>
        <v/>
      </c>
      <c r="AD29" s="542"/>
      <c r="AE29" s="543" t="str">
        <f t="shared" si="7"/>
        <v/>
      </c>
      <c r="AF29" s="542"/>
      <c r="AG29" s="544"/>
      <c r="AH29" s="552"/>
      <c r="AI29" s="543" t="str">
        <f t="shared" si="8"/>
        <v/>
      </c>
      <c r="AJ29" s="542"/>
      <c r="AK29" s="543" t="str">
        <f t="shared" si="8"/>
        <v/>
      </c>
      <c r="AL29" s="542"/>
      <c r="AM29" s="547"/>
      <c r="AN29" s="552">
        <v>2</v>
      </c>
      <c r="AO29" s="543">
        <v>32</v>
      </c>
      <c r="AP29" s="553">
        <v>3</v>
      </c>
      <c r="AQ29" s="543">
        <f t="shared" si="10"/>
        <v>42</v>
      </c>
      <c r="AR29" s="548">
        <v>4</v>
      </c>
      <c r="AS29" s="557" t="s">
        <v>262</v>
      </c>
      <c r="AT29" s="542"/>
      <c r="AU29" s="543"/>
      <c r="AV29" s="542"/>
      <c r="AW29" s="543"/>
      <c r="AX29" s="558"/>
      <c r="AY29" s="557"/>
      <c r="AZ29" s="480">
        <f t="shared" si="13"/>
        <v>2</v>
      </c>
      <c r="BA29" s="473">
        <v>32</v>
      </c>
      <c r="BB29" s="481">
        <f t="shared" si="15"/>
        <v>3</v>
      </c>
      <c r="BC29" s="473">
        <f t="shared" si="16"/>
        <v>42</v>
      </c>
      <c r="BD29" s="481">
        <f t="shared" si="17"/>
        <v>4</v>
      </c>
      <c r="BE29" s="482">
        <f t="shared" si="18"/>
        <v>5</v>
      </c>
      <c r="BF29" s="550" t="s">
        <v>75</v>
      </c>
      <c r="BG29" s="484" t="s">
        <v>350</v>
      </c>
    </row>
    <row r="30" spans="1:59" s="398" customFormat="1" ht="15.75" customHeight="1" x14ac:dyDescent="0.35">
      <c r="A30" s="156" t="s">
        <v>455</v>
      </c>
      <c r="B30" s="470" t="s">
        <v>139</v>
      </c>
      <c r="C30" s="344" t="s">
        <v>379</v>
      </c>
      <c r="D30" s="385"/>
      <c r="E30" s="487" t="str">
        <f>IF(D30*14=0,"",D30*14)</f>
        <v/>
      </c>
      <c r="F30" s="488"/>
      <c r="G30" s="487" t="str">
        <f>IF(F30*14=0,"",F30*14)</f>
        <v/>
      </c>
      <c r="H30" s="489"/>
      <c r="I30" s="389"/>
      <c r="J30" s="490"/>
      <c r="K30" s="487" t="str">
        <f>IF(J30*14=0,"",J30*14)</f>
        <v/>
      </c>
      <c r="L30" s="488"/>
      <c r="M30" s="487" t="str">
        <f>IF(L30*14=0,"",L30*14)</f>
        <v/>
      </c>
      <c r="N30" s="489"/>
      <c r="O30" s="389"/>
      <c r="P30" s="491"/>
      <c r="Q30" s="487" t="str">
        <f>IF(P30*14=0,"",P30*14)</f>
        <v/>
      </c>
      <c r="R30" s="488"/>
      <c r="S30" s="487" t="str">
        <f>IF(R30*14=0,"",R30*14)</f>
        <v/>
      </c>
      <c r="T30" s="489"/>
      <c r="U30" s="489"/>
      <c r="V30" s="475"/>
      <c r="W30" s="487" t="str">
        <f>IF(V30*14=0,"",V30*14)</f>
        <v/>
      </c>
      <c r="X30" s="488"/>
      <c r="Y30" s="487" t="str">
        <f>IF(X30*14=0,"",X30*14)</f>
        <v/>
      </c>
      <c r="Z30" s="489"/>
      <c r="AA30" s="389"/>
      <c r="AB30" s="564"/>
      <c r="AC30" s="565" t="str">
        <f>IF(AB30*14=0,"",AB30*14)</f>
        <v/>
      </c>
      <c r="AD30" s="566"/>
      <c r="AE30" s="565" t="str">
        <f>IF(AD30*14=0,"",AD30*14)</f>
        <v/>
      </c>
      <c r="AF30" s="567"/>
      <c r="AG30" s="567"/>
      <c r="AH30" s="567"/>
      <c r="AI30" s="565" t="str">
        <f>IF(AH30*14=0,"",AH30*14)</f>
        <v/>
      </c>
      <c r="AJ30" s="566"/>
      <c r="AK30" s="565" t="str">
        <f>IF(AJ30*14=0,"",AJ30*14)</f>
        <v/>
      </c>
      <c r="AL30" s="345"/>
      <c r="AM30" s="568"/>
      <c r="AN30" s="564"/>
      <c r="AO30" s="565" t="str">
        <f>IF(AN30*14=0,"",AN30*14)</f>
        <v/>
      </c>
      <c r="AP30" s="566"/>
      <c r="AQ30" s="565" t="str">
        <f>IF(AP30*14=0,"",AP30*14)</f>
        <v/>
      </c>
      <c r="AR30" s="567"/>
      <c r="AS30" s="569"/>
      <c r="AT30" s="564"/>
      <c r="AU30" s="565" t="str">
        <f>IF(AT30*14=0,"",AT30*14)</f>
        <v/>
      </c>
      <c r="AV30" s="566">
        <v>40</v>
      </c>
      <c r="AW30" s="565">
        <v>560</v>
      </c>
      <c r="AX30" s="567">
        <v>17</v>
      </c>
      <c r="AY30" s="570" t="s">
        <v>31</v>
      </c>
      <c r="AZ30" s="493" t="str">
        <f>IF(D30+J30+P30+V30+AB30+AH30+AN30+AT30=0,"",D30+J30+P30+V30+AB30+AH30+AN30+AT30)</f>
        <v/>
      </c>
      <c r="BA30" s="487" t="str">
        <f>IF((P30+V30+AB30+AH30+AN30+AT30)*14=0,"",(P30+V30+AB30+AH30+AN30+AT30)*14)</f>
        <v/>
      </c>
      <c r="BB30" s="494">
        <f>IF(F30+L30+R30+X30+AD30+AJ30+AP30+AV30=0,"",F30+L30+R30+X30+AD30+AJ30+AP30+AV30)</f>
        <v>40</v>
      </c>
      <c r="BC30" s="487">
        <v>560</v>
      </c>
      <c r="BD30" s="495">
        <v>17</v>
      </c>
      <c r="BE30" s="496">
        <f>IF(D30+F30+L30+J30+P30+R30+V30+X30+AB30+AD30+AH30+AJ30+AN30+AP30+AT30+AV30=0,"",D30+F30+L30+J30+P30+R30+V30+X30+AB30+AD30+AH30+AJ30+AN30+AP30+AT30+AV30)</f>
        <v>40</v>
      </c>
      <c r="BF30" s="550" t="s">
        <v>75</v>
      </c>
      <c r="BG30" s="484" t="s">
        <v>195</v>
      </c>
    </row>
    <row r="31" spans="1:59" s="32" customFormat="1" ht="15.75" customHeight="1" thickBot="1" x14ac:dyDescent="0.4">
      <c r="A31" s="120"/>
      <c r="B31" s="497"/>
      <c r="C31" s="498" t="s">
        <v>279</v>
      </c>
      <c r="D31" s="38">
        <f>SUM(D12:D29)</f>
        <v>0</v>
      </c>
      <c r="E31" s="38">
        <f>SUM(E12:E29)</f>
        <v>0</v>
      </c>
      <c r="F31" s="38">
        <f>SUM(F12:F29)</f>
        <v>0</v>
      </c>
      <c r="G31" s="38">
        <f>SUM(G12:G29)</f>
        <v>0</v>
      </c>
      <c r="H31" s="38">
        <f>SUM(H12:H29)</f>
        <v>0</v>
      </c>
      <c r="I31" s="77" t="s">
        <v>128</v>
      </c>
      <c r="J31" s="38">
        <f>SUM(J12:J29)</f>
        <v>0</v>
      </c>
      <c r="K31" s="38">
        <f>SUM(K12:K29)</f>
        <v>0</v>
      </c>
      <c r="L31" s="38">
        <f>SUM(L12:L29)</f>
        <v>0</v>
      </c>
      <c r="M31" s="38">
        <f>SUM(M12:M29)</f>
        <v>0</v>
      </c>
      <c r="N31" s="38">
        <f>SUM(N12:N29)</f>
        <v>0</v>
      </c>
      <c r="O31" s="77" t="s">
        <v>128</v>
      </c>
      <c r="P31" s="38">
        <f>SUM(P12:P29)</f>
        <v>0</v>
      </c>
      <c r="Q31" s="38">
        <f>SUM(Q12:Q29)</f>
        <v>0</v>
      </c>
      <c r="R31" s="38">
        <f>SUM(R12:R29)</f>
        <v>0</v>
      </c>
      <c r="S31" s="38">
        <f>SUM(S12:S29)</f>
        <v>0</v>
      </c>
      <c r="T31" s="38">
        <f>SUM(T12:T29)</f>
        <v>0</v>
      </c>
      <c r="U31" s="77" t="s">
        <v>128</v>
      </c>
      <c r="V31" s="38">
        <f>SUM(V12:V29)</f>
        <v>0</v>
      </c>
      <c r="W31" s="38">
        <f>SUM(W12:W29)</f>
        <v>0</v>
      </c>
      <c r="X31" s="38">
        <f>SUM(X12:X29)</f>
        <v>0</v>
      </c>
      <c r="Y31" s="38">
        <f>SUM(Y12:Y29)</f>
        <v>0</v>
      </c>
      <c r="Z31" s="38">
        <f>SUM(Z12:Z29)</f>
        <v>0</v>
      </c>
      <c r="AA31" s="77" t="s">
        <v>128</v>
      </c>
      <c r="AB31" s="38">
        <f>SUM(AB12:AB29)</f>
        <v>11</v>
      </c>
      <c r="AC31" s="38">
        <f>SUM(AC12:AC29)</f>
        <v>154</v>
      </c>
      <c r="AD31" s="38">
        <f>SUM(AD12:AD29)</f>
        <v>13</v>
      </c>
      <c r="AE31" s="38">
        <f>SUM(AE12:AE29)</f>
        <v>182</v>
      </c>
      <c r="AF31" s="38">
        <f>SUM(AF12:AF29)</f>
        <v>24</v>
      </c>
      <c r="AG31" s="77" t="s">
        <v>128</v>
      </c>
      <c r="AH31" s="38">
        <f>SUM(AH12:AH29)</f>
        <v>12</v>
      </c>
      <c r="AI31" s="38">
        <f>SUM(AI12:AI29)</f>
        <v>168</v>
      </c>
      <c r="AJ31" s="38">
        <f>SUM(AJ12:AJ29)</f>
        <v>14</v>
      </c>
      <c r="AK31" s="38">
        <f>SUM(AK12:AK29)</f>
        <v>196</v>
      </c>
      <c r="AL31" s="38">
        <f>SUM(AL12:AL29)</f>
        <v>26</v>
      </c>
      <c r="AM31" s="77" t="s">
        <v>128</v>
      </c>
      <c r="AN31" s="38">
        <f>SUM(AN12:AN29)</f>
        <v>14</v>
      </c>
      <c r="AO31" s="38">
        <f>SUM(AO12:AO29)</f>
        <v>200</v>
      </c>
      <c r="AP31" s="38">
        <f>SUM(AP12:AP29)</f>
        <v>13</v>
      </c>
      <c r="AQ31" s="38">
        <f>SUM(AQ12:AQ29)</f>
        <v>182</v>
      </c>
      <c r="AR31" s="38">
        <f>SUM(AR12:AR29)</f>
        <v>27</v>
      </c>
      <c r="AS31" s="77" t="s">
        <v>128</v>
      </c>
      <c r="AT31" s="38">
        <f>SUM(AT12:AT29)</f>
        <v>0</v>
      </c>
      <c r="AU31" s="38">
        <f>SUM(AU12:AU29)</f>
        <v>0</v>
      </c>
      <c r="AV31" s="38">
        <f>SUM(AV12:AV29)</f>
        <v>0</v>
      </c>
      <c r="AW31" s="38">
        <v>560</v>
      </c>
      <c r="AX31" s="38">
        <f>SUM(AX28:AX30)</f>
        <v>17</v>
      </c>
      <c r="AY31" s="77" t="s">
        <v>128</v>
      </c>
      <c r="AZ31" s="38">
        <f>SUM(AZ12:AZ29)</f>
        <v>37</v>
      </c>
      <c r="BA31" s="38">
        <f>SUM(BA12:BA30)</f>
        <v>522</v>
      </c>
      <c r="BB31" s="38">
        <f>SUM(BB12:BB29)</f>
        <v>40</v>
      </c>
      <c r="BC31" s="38">
        <f>SUM(BC12:BC30)</f>
        <v>1120</v>
      </c>
      <c r="BD31" s="38">
        <f>SUM(BD12:BD30)</f>
        <v>94</v>
      </c>
      <c r="BE31" s="117">
        <f>SUM(BE12:BE29)</f>
        <v>77</v>
      </c>
    </row>
    <row r="32" spans="1:59" s="32" customFormat="1" ht="15.75" customHeight="1" thickBot="1" x14ac:dyDescent="0.4">
      <c r="A32" s="70"/>
      <c r="B32" s="71"/>
      <c r="C32" s="30" t="s">
        <v>280</v>
      </c>
      <c r="D32" s="31">
        <f>D10+D31</f>
        <v>0</v>
      </c>
      <c r="E32" s="31">
        <f>E10+E31</f>
        <v>0</v>
      </c>
      <c r="F32" s="31">
        <f>F10+F31</f>
        <v>30</v>
      </c>
      <c r="G32" s="31">
        <f>G10+G31</f>
        <v>600</v>
      </c>
      <c r="H32" s="31">
        <f>H10+H31</f>
        <v>27</v>
      </c>
      <c r="I32" s="78" t="s">
        <v>128</v>
      </c>
      <c r="J32" s="31">
        <f>J10+J31</f>
        <v>16</v>
      </c>
      <c r="K32" s="31">
        <f>K10+K31</f>
        <v>224</v>
      </c>
      <c r="L32" s="31">
        <f>L10+L31</f>
        <v>17</v>
      </c>
      <c r="M32" s="31">
        <f>M10+M31</f>
        <v>238</v>
      </c>
      <c r="N32" s="31">
        <f>N10+N31</f>
        <v>27</v>
      </c>
      <c r="O32" s="78" t="s">
        <v>128</v>
      </c>
      <c r="P32" s="31">
        <f>P10+P31</f>
        <v>9</v>
      </c>
      <c r="Q32" s="31">
        <f>Q10+Q31</f>
        <v>126</v>
      </c>
      <c r="R32" s="31">
        <f>R10+R31</f>
        <v>22</v>
      </c>
      <c r="S32" s="31">
        <f>S10+S31</f>
        <v>318</v>
      </c>
      <c r="T32" s="31">
        <f>T10+T31</f>
        <v>31</v>
      </c>
      <c r="U32" s="78" t="s">
        <v>128</v>
      </c>
      <c r="V32" s="31">
        <f>V10+V31</f>
        <v>16</v>
      </c>
      <c r="W32" s="31">
        <f>W10+W31</f>
        <v>224</v>
      </c>
      <c r="X32" s="31">
        <f>X10+X31</f>
        <v>12</v>
      </c>
      <c r="Y32" s="31">
        <f>Y10+Y31</f>
        <v>182</v>
      </c>
      <c r="Z32" s="31">
        <f>Z10+Z31</f>
        <v>32</v>
      </c>
      <c r="AA32" s="78" t="s">
        <v>128</v>
      </c>
      <c r="AB32" s="31">
        <f>AB10+AB31</f>
        <v>13</v>
      </c>
      <c r="AC32" s="31">
        <f>AC10+AC31</f>
        <v>182</v>
      </c>
      <c r="AD32" s="31">
        <f>AD10+AD31</f>
        <v>18</v>
      </c>
      <c r="AE32" s="31">
        <f>AE10+AE31</f>
        <v>252</v>
      </c>
      <c r="AF32" s="31">
        <f>AF10+AF31</f>
        <v>31</v>
      </c>
      <c r="AG32" s="78" t="s">
        <v>128</v>
      </c>
      <c r="AH32" s="31">
        <f>AH10+AH31</f>
        <v>15</v>
      </c>
      <c r="AI32" s="31">
        <f>AI10+AI31</f>
        <v>210</v>
      </c>
      <c r="AJ32" s="31">
        <f>AJ10+AJ31</f>
        <v>17</v>
      </c>
      <c r="AK32" s="31">
        <f>AK10+AK31</f>
        <v>238</v>
      </c>
      <c r="AL32" s="31">
        <f>AL10+AL31</f>
        <v>33</v>
      </c>
      <c r="AM32" s="78" t="s">
        <v>128</v>
      </c>
      <c r="AN32" s="31">
        <f>AN10+AN31</f>
        <v>16</v>
      </c>
      <c r="AO32" s="31">
        <f>AO10+AO31</f>
        <v>228</v>
      </c>
      <c r="AP32" s="31">
        <f>AP10+AP31</f>
        <v>15</v>
      </c>
      <c r="AQ32" s="31">
        <f>AQ10+AQ31</f>
        <v>210</v>
      </c>
      <c r="AR32" s="31">
        <f>AR10+AR31</f>
        <v>32</v>
      </c>
      <c r="AS32" s="78" t="s">
        <v>128</v>
      </c>
      <c r="AT32" s="31">
        <f>AT10+AT31</f>
        <v>0</v>
      </c>
      <c r="AU32" s="31">
        <f>AU10+AU31</f>
        <v>0</v>
      </c>
      <c r="AV32" s="31">
        <f>AV10+AV31</f>
        <v>2</v>
      </c>
      <c r="AW32" s="31">
        <f>AW10+AW31</f>
        <v>588</v>
      </c>
      <c r="AX32" s="31">
        <f>AX10+AX31</f>
        <v>27</v>
      </c>
      <c r="AY32" s="78" t="s">
        <v>128</v>
      </c>
      <c r="AZ32" s="39">
        <f t="shared" ref="AZ32:BE32" si="20">AZ10+AZ31</f>
        <v>77</v>
      </c>
      <c r="BA32" s="39">
        <f t="shared" si="20"/>
        <v>1194</v>
      </c>
      <c r="BB32" s="39">
        <f t="shared" si="20"/>
        <v>133</v>
      </c>
      <c r="BC32" s="39">
        <f t="shared" si="20"/>
        <v>2626</v>
      </c>
      <c r="BD32" s="39">
        <f t="shared" si="20"/>
        <v>240</v>
      </c>
      <c r="BE32" s="118">
        <f t="shared" si="20"/>
        <v>218</v>
      </c>
    </row>
    <row r="33" spans="1:59" ht="18.75" customHeight="1" x14ac:dyDescent="0.35">
      <c r="A33" s="83"/>
      <c r="B33" s="41"/>
      <c r="C33" s="42" t="s">
        <v>129</v>
      </c>
      <c r="D33" s="716"/>
      <c r="E33" s="717"/>
      <c r="F33" s="717"/>
      <c r="G33" s="717"/>
      <c r="H33" s="717"/>
      <c r="I33" s="717"/>
      <c r="J33" s="717"/>
      <c r="K33" s="717"/>
      <c r="L33" s="717"/>
      <c r="M33" s="717"/>
      <c r="N33" s="717"/>
      <c r="O33" s="717"/>
      <c r="P33" s="717"/>
      <c r="Q33" s="717"/>
      <c r="R33" s="717"/>
      <c r="S33" s="717"/>
      <c r="T33" s="717"/>
      <c r="U33" s="717"/>
      <c r="V33" s="717"/>
      <c r="W33" s="717"/>
      <c r="X33" s="717"/>
      <c r="Y33" s="717"/>
      <c r="Z33" s="717"/>
      <c r="AA33" s="717"/>
      <c r="AB33" s="716"/>
      <c r="AC33" s="717"/>
      <c r="AD33" s="717"/>
      <c r="AE33" s="717"/>
      <c r="AF33" s="717"/>
      <c r="AG33" s="717"/>
      <c r="AH33" s="717"/>
      <c r="AI33" s="717"/>
      <c r="AJ33" s="717"/>
      <c r="AK33" s="717"/>
      <c r="AL33" s="717"/>
      <c r="AM33" s="717"/>
      <c r="AN33" s="717"/>
      <c r="AO33" s="717"/>
      <c r="AP33" s="717"/>
      <c r="AQ33" s="717"/>
      <c r="AR33" s="717"/>
      <c r="AS33" s="717"/>
      <c r="AT33" s="717"/>
      <c r="AU33" s="717"/>
      <c r="AV33" s="717"/>
      <c r="AW33" s="717"/>
      <c r="AX33" s="717"/>
      <c r="AY33" s="717"/>
      <c r="AZ33" s="718"/>
      <c r="BA33" s="719"/>
      <c r="BB33" s="719"/>
      <c r="BC33" s="719"/>
      <c r="BD33" s="719"/>
      <c r="BE33" s="739"/>
      <c r="BF33" s="499"/>
      <c r="BG33" s="500"/>
    </row>
    <row r="34" spans="1:59" s="2" customFormat="1" ht="15.75" customHeight="1" x14ac:dyDescent="0.35">
      <c r="A34" s="156" t="s">
        <v>380</v>
      </c>
      <c r="B34" s="501" t="s">
        <v>29</v>
      </c>
      <c r="C34" s="502" t="s">
        <v>381</v>
      </c>
      <c r="D34" s="472"/>
      <c r="E34" s="473" t="str">
        <f>IF(D34*14=0,"",D34*14)</f>
        <v/>
      </c>
      <c r="F34" s="472"/>
      <c r="G34" s="473" t="str">
        <f>IF(F34*14=0,"",F34*14)</f>
        <v/>
      </c>
      <c r="H34" s="472"/>
      <c r="I34" s="474"/>
      <c r="J34" s="475"/>
      <c r="K34" s="473" t="str">
        <f>IF(J34*14=0,"",J34*14)</f>
        <v/>
      </c>
      <c r="L34" s="472"/>
      <c r="M34" s="473" t="str">
        <f>IF(L34*14=0,"",L34*14)</f>
        <v/>
      </c>
      <c r="N34" s="472"/>
      <c r="O34" s="476"/>
      <c r="P34" s="472"/>
      <c r="Q34" s="473" t="str">
        <f>IF(P34*14=0,"",P34*14)</f>
        <v/>
      </c>
      <c r="R34" s="472"/>
      <c r="S34" s="473" t="str">
        <f>IF(R34*14=0,"",R34*14)</f>
        <v/>
      </c>
      <c r="T34" s="472"/>
      <c r="U34" s="474"/>
      <c r="V34" s="475"/>
      <c r="W34" s="473" t="str">
        <f>IF(V34*14=0,"",V34*14)</f>
        <v/>
      </c>
      <c r="X34" s="472"/>
      <c r="Y34" s="473" t="str">
        <f>IF(X34*14=0,"",X34*14)</f>
        <v/>
      </c>
      <c r="Z34" s="472"/>
      <c r="AA34" s="476"/>
      <c r="AB34" s="472"/>
      <c r="AC34" s="473" t="str">
        <f>IF(AB34*14=0,"",AB34*14)</f>
        <v/>
      </c>
      <c r="AD34" s="472"/>
      <c r="AE34" s="473" t="str">
        <f>IF(AD34*14=0,"",AD34*14)</f>
        <v/>
      </c>
      <c r="AF34" s="472"/>
      <c r="AG34" s="474"/>
      <c r="AH34" s="475"/>
      <c r="AI34" s="473" t="str">
        <f>IF(AH34*14=0,"",AH34*14)</f>
        <v/>
      </c>
      <c r="AJ34" s="472"/>
      <c r="AK34" s="473" t="str">
        <f>IF(AJ34*14=0,"",AJ34*14)</f>
        <v/>
      </c>
      <c r="AL34" s="472"/>
      <c r="AM34" s="476"/>
      <c r="AN34" s="475"/>
      <c r="AO34" s="473" t="str">
        <f>IF(AN34*14=0,"",AN34*14)</f>
        <v/>
      </c>
      <c r="AP34" s="478"/>
      <c r="AQ34" s="473" t="str">
        <f>IF(AP34*14=0,"",AP34*14)</f>
        <v/>
      </c>
      <c r="AR34" s="478"/>
      <c r="AS34" s="479"/>
      <c r="AT34" s="472"/>
      <c r="AU34" s="473" t="str">
        <f>IF(AT34*14=0,"",AT34*14)</f>
        <v/>
      </c>
      <c r="AV34" s="472"/>
      <c r="AW34" s="473" t="str">
        <f>IF(AV34*14=0,"",AV34*14)</f>
        <v/>
      </c>
      <c r="AX34" s="472"/>
      <c r="AY34" s="472"/>
      <c r="AZ34" s="480" t="str">
        <f>IF(D34+J34+P34+V34+AB34+AH34+AN34+AT34=0,"",D34+J34+P34+V34+AB34+AH34+AN34+AT34)</f>
        <v/>
      </c>
      <c r="BA34" s="503" t="str">
        <f>IF((P34+V34+AB34+AH34+AN34+AT34)*14=0,"",(P34+V34+AB34+AH34+AN34+AT34)*14)</f>
        <v/>
      </c>
      <c r="BB34" s="481" t="str">
        <f>IF(F34+L34+R34+X34+AD34+AJ34+AP34+AV34=0,"",F34+L34+R34+X34+AD34+AJ34+AP34+AV34)</f>
        <v/>
      </c>
      <c r="BC34" s="473" t="str">
        <f>IF((L34+F34+R34+X34+AD34+AJ34+AP34+AV34)*14=0,"",(L34+F34+R34+X34+AD34+AJ34+AP34+AV34)*14)</f>
        <v/>
      </c>
      <c r="BD34" s="504" t="s">
        <v>128</v>
      </c>
      <c r="BE34" s="482" t="str">
        <f>IF(D34+F34+L34+J34+P34+R34+V34+X34+AB34+AD34+AH34+AJ34+AN34+AP34+AT34+AV34=0,"",D34+F34+L34+J34+P34+R34+V34+X34+AB34+AD34+AH34+AJ34+AN34+AP34+AT34+AV34)</f>
        <v/>
      </c>
      <c r="BF34" s="550" t="s">
        <v>75</v>
      </c>
      <c r="BG34" s="484" t="s">
        <v>76</v>
      </c>
    </row>
    <row r="35" spans="1:59" s="2" customFormat="1" ht="15.75" customHeight="1" x14ac:dyDescent="0.35">
      <c r="A35" s="121" t="s">
        <v>382</v>
      </c>
      <c r="B35" s="501" t="s">
        <v>29</v>
      </c>
      <c r="C35" s="502" t="s">
        <v>383</v>
      </c>
      <c r="D35" s="472"/>
      <c r="E35" s="473" t="str">
        <f>IF(D35*14=0,"",D35*14)</f>
        <v/>
      </c>
      <c r="F35" s="472"/>
      <c r="G35" s="473" t="str">
        <f>IF(F35*14=0,"",F35*14)</f>
        <v/>
      </c>
      <c r="H35" s="472"/>
      <c r="I35" s="474"/>
      <c r="J35" s="475"/>
      <c r="K35" s="473" t="str">
        <f>IF(J35*14=0,"",J35*14)</f>
        <v/>
      </c>
      <c r="L35" s="472"/>
      <c r="M35" s="473" t="str">
        <f>IF(L35*14=0,"",L35*14)</f>
        <v/>
      </c>
      <c r="N35" s="472"/>
      <c r="O35" s="476"/>
      <c r="P35" s="472"/>
      <c r="Q35" s="473" t="str">
        <f>IF(P35*14=0,"",P35*14)</f>
        <v/>
      </c>
      <c r="R35" s="472"/>
      <c r="S35" s="473" t="str">
        <f>IF(R35*14=0,"",R35*14)</f>
        <v/>
      </c>
      <c r="T35" s="472"/>
      <c r="U35" s="474"/>
      <c r="V35" s="475"/>
      <c r="W35" s="473" t="str">
        <f>IF(V35*14=0,"",V35*14)</f>
        <v/>
      </c>
      <c r="X35" s="472"/>
      <c r="Y35" s="473" t="str">
        <f>IF(X35*14=0,"",X35*14)</f>
        <v/>
      </c>
      <c r="Z35" s="472"/>
      <c r="AA35" s="476"/>
      <c r="AB35" s="472"/>
      <c r="AC35" s="473" t="str">
        <f>IF(AB35*14=0,"",AB35*14)</f>
        <v/>
      </c>
      <c r="AD35" s="472"/>
      <c r="AE35" s="473" t="str">
        <f>IF(AD35*14=0,"",AD35*14)</f>
        <v/>
      </c>
      <c r="AF35" s="472"/>
      <c r="AG35" s="474"/>
      <c r="AH35" s="475"/>
      <c r="AI35" s="473" t="str">
        <f>IF(AH35*14=0,"",AH35*14)</f>
        <v/>
      </c>
      <c r="AJ35" s="472"/>
      <c r="AK35" s="473" t="str">
        <f>IF(AJ35*14=0,"",AJ35*14)</f>
        <v/>
      </c>
      <c r="AL35" s="472"/>
      <c r="AM35" s="476"/>
      <c r="AN35" s="475"/>
      <c r="AO35" s="473" t="str">
        <f>IF(AN35*14=0,"",AN35*14)</f>
        <v/>
      </c>
      <c r="AP35" s="478"/>
      <c r="AQ35" s="473" t="str">
        <f>IF(AP35*14=0,"",AP35*14)</f>
        <v/>
      </c>
      <c r="AR35" s="478"/>
      <c r="AS35" s="479"/>
      <c r="AT35" s="472"/>
      <c r="AU35" s="473" t="str">
        <f>IF(AT35*14=0,"",AT35*14)</f>
        <v/>
      </c>
      <c r="AV35" s="472"/>
      <c r="AW35" s="473" t="str">
        <f>IF(AV35*14=0,"",AV35*14)</f>
        <v/>
      </c>
      <c r="AX35" s="472"/>
      <c r="AY35" s="472"/>
      <c r="AZ35" s="480" t="str">
        <f>IF(D35+J35+P35+V35+AB35+AH35+AN35+AT35=0,"",D35+J35+P35+V35+AB35+AH35+AN35+AT35)</f>
        <v/>
      </c>
      <c r="BA35" s="503" t="str">
        <f>IF((P35+V35+AB35+AH35+AN35+AT35)*14=0,"",(P35+V35+AB35+AH35+AN35+AT35)*14)</f>
        <v/>
      </c>
      <c r="BB35" s="481" t="str">
        <f>IF(F35+L35+R35+X35+AD35+AJ35+AP35+AV35=0,"",F35+L35+R35+X35+AD35+AJ35+AP35+AV35)</f>
        <v/>
      </c>
      <c r="BC35" s="473" t="str">
        <f>IF((L35+F35+R35+X35+AD35+AJ35+AP35+AV35)*14=0,"",(L35+F35+R35+X35+AD35+AJ35+AP35+AV35)*14)</f>
        <v/>
      </c>
      <c r="BD35" s="504" t="s">
        <v>128</v>
      </c>
      <c r="BE35" s="482" t="str">
        <f>IF(D35+F35+L35+J35+P35+R35+V35+X35+AB35+AD35+AH35+AJ35+AN35+AP35+AT35+AV35=0,"",D35+F35+L35+J35+P35+R35+V35+X35+AB35+AD35+AH35+AJ35+AN35+AP35+AT35+AV35)</f>
        <v/>
      </c>
      <c r="BF35" s="550" t="s">
        <v>75</v>
      </c>
      <c r="BG35" s="484" t="s">
        <v>76</v>
      </c>
    </row>
    <row r="36" spans="1:59" s="2" customFormat="1" ht="15.75" customHeight="1" thickBot="1" x14ac:dyDescent="0.4">
      <c r="A36" s="122"/>
      <c r="B36" s="501"/>
      <c r="C36" s="348"/>
      <c r="D36" s="472"/>
      <c r="E36" s="473" t="str">
        <f>IF(D36*14=0,"",D36*14)</f>
        <v/>
      </c>
      <c r="F36" s="472"/>
      <c r="G36" s="473" t="str">
        <f>IF(F36*14=0,"",F36*14)</f>
        <v/>
      </c>
      <c r="H36" s="472"/>
      <c r="I36" s="474"/>
      <c r="J36" s="475"/>
      <c r="K36" s="473" t="str">
        <f>IF(J36*14=0,"",J36*14)</f>
        <v/>
      </c>
      <c r="L36" s="472"/>
      <c r="M36" s="473" t="str">
        <f>IF(L36*14=0,"",L36*14)</f>
        <v/>
      </c>
      <c r="N36" s="472"/>
      <c r="O36" s="476"/>
      <c r="P36" s="472"/>
      <c r="Q36" s="473" t="str">
        <f>IF(P36*14=0,"",P36*14)</f>
        <v/>
      </c>
      <c r="R36" s="472"/>
      <c r="S36" s="473" t="str">
        <f>IF(R36*14=0,"",R36*14)</f>
        <v/>
      </c>
      <c r="T36" s="472"/>
      <c r="U36" s="474"/>
      <c r="V36" s="475"/>
      <c r="W36" s="473" t="str">
        <f>IF(V36*14=0,"",V36*14)</f>
        <v/>
      </c>
      <c r="X36" s="472"/>
      <c r="Y36" s="473" t="str">
        <f>IF(X36*14=0,"",X36*14)</f>
        <v/>
      </c>
      <c r="Z36" s="472"/>
      <c r="AA36" s="476"/>
      <c r="AB36" s="472"/>
      <c r="AC36" s="473" t="str">
        <f>IF(AB36*14=0,"",AB36*14)</f>
        <v/>
      </c>
      <c r="AD36" s="472"/>
      <c r="AE36" s="473" t="str">
        <f>IF(AD36*14=0,"",AD36*14)</f>
        <v/>
      </c>
      <c r="AF36" s="472"/>
      <c r="AG36" s="474"/>
      <c r="AH36" s="475"/>
      <c r="AI36" s="473" t="str">
        <f>IF(AH36*14=0,"",AH36*14)</f>
        <v/>
      </c>
      <c r="AJ36" s="472"/>
      <c r="AK36" s="473" t="str">
        <f>IF(AJ36*14=0,"",AJ36*14)</f>
        <v/>
      </c>
      <c r="AL36" s="472"/>
      <c r="AM36" s="476"/>
      <c r="AN36" s="475"/>
      <c r="AO36" s="473" t="str">
        <f>IF(AN36*14=0,"",AN36*14)</f>
        <v/>
      </c>
      <c r="AP36" s="478"/>
      <c r="AQ36" s="473" t="str">
        <f>IF(AP36*14=0,"",AP36*14)</f>
        <v/>
      </c>
      <c r="AR36" s="478"/>
      <c r="AS36" s="479"/>
      <c r="AT36" s="472"/>
      <c r="AU36" s="473" t="str">
        <f>IF(AT36*14=0,"",AT36*14)</f>
        <v/>
      </c>
      <c r="AV36" s="472"/>
      <c r="AW36" s="571"/>
      <c r="AX36" s="472"/>
      <c r="AY36" s="472"/>
      <c r="AZ36" s="480" t="str">
        <f>IF(D36+J36+P36+V36+AB36+AH36+AN36+AT36=0,"",D36+J36+P36+V36+AB36+AH36+AN36+AT36)</f>
        <v/>
      </c>
      <c r="BA36" s="503" t="str">
        <f>IF((P36+V36+AB36+AH36+AN36+AT36)*14=0,"",(P36+V36+AB36+AH36+AN36+AT36)*14)</f>
        <v/>
      </c>
      <c r="BB36" s="481" t="str">
        <f>IF(F36+L36+R36+X36+AD36+AJ36+AP36+AV36=0,"",F36+L36+R36+X36+AD36+AJ36+AP36+AV36)</f>
        <v/>
      </c>
      <c r="BC36" s="503" t="str">
        <f>IF((L36+F36+R36+X36+AD36+AJ36+AP36+AV36)*15=0,"",(L36+F36+R36+X36+AD36+AJ36+AP36+AV36)*15)</f>
        <v/>
      </c>
      <c r="BD36" s="504" t="s">
        <v>128</v>
      </c>
      <c r="BE36" s="482" t="str">
        <f>IF(D36+F36+L36+J36+P36+R36+V36+X36+AB36+AD36+AH36+AJ36+AN36+AP36+AT36+AV36=0,"",D36+F36+L36+J36+P36+R36+V36+X36+AB36+AD36+AH36+AJ36+AN36+AP36+AT36+AV36)</f>
        <v/>
      </c>
      <c r="BF36" s="483"/>
      <c r="BG36" s="484"/>
    </row>
    <row r="37" spans="1:59" ht="15.75" customHeight="1" thickBot="1" x14ac:dyDescent="0.4">
      <c r="A37" s="43"/>
      <c r="B37" s="44"/>
      <c r="C37" s="45" t="s">
        <v>136</v>
      </c>
      <c r="D37" s="46">
        <f>SUM(D34:D36)</f>
        <v>0</v>
      </c>
      <c r="E37" s="47" t="str">
        <f>IF(D37*14=0,"",D37*14)</f>
        <v/>
      </c>
      <c r="F37" s="48">
        <f>SUM(F34:F36)</f>
        <v>0</v>
      </c>
      <c r="G37" s="47" t="str">
        <f>IF(F37*14=0,"",F37*14)</f>
        <v/>
      </c>
      <c r="H37" s="49" t="s">
        <v>128</v>
      </c>
      <c r="I37" s="50" t="s">
        <v>128</v>
      </c>
      <c r="J37" s="51">
        <f>SUM(J34:J36)</f>
        <v>0</v>
      </c>
      <c r="K37" s="47" t="str">
        <f>IF(J37*14=0,"",J37*14)</f>
        <v/>
      </c>
      <c r="L37" s="48">
        <f>SUM(L34:L36)</f>
        <v>0</v>
      </c>
      <c r="M37" s="47" t="str">
        <f>IF(L37*14=0,"",L37*14)</f>
        <v/>
      </c>
      <c r="N37" s="49" t="s">
        <v>128</v>
      </c>
      <c r="O37" s="50" t="s">
        <v>128</v>
      </c>
      <c r="P37" s="46">
        <f>SUM(P34:P36)</f>
        <v>0</v>
      </c>
      <c r="Q37" s="47" t="str">
        <f>IF(P37*14=0,"",P37*14)</f>
        <v/>
      </c>
      <c r="R37" s="48">
        <f>SUM(R34:R36)</f>
        <v>0</v>
      </c>
      <c r="S37" s="47" t="str">
        <f>IF(R37*14=0,"",R37*14)</f>
        <v/>
      </c>
      <c r="T37" s="52" t="s">
        <v>128</v>
      </c>
      <c r="U37" s="50" t="s">
        <v>128</v>
      </c>
      <c r="V37" s="51">
        <f>SUM(V34:V36)</f>
        <v>0</v>
      </c>
      <c r="W37" s="47" t="str">
        <f>IF(V37*14=0,"",V37*14)</f>
        <v/>
      </c>
      <c r="X37" s="48">
        <f>SUM(X34:X36)</f>
        <v>0</v>
      </c>
      <c r="Y37" s="47" t="str">
        <f>IF(X37*14=0,"",X37*14)</f>
        <v/>
      </c>
      <c r="Z37" s="49" t="s">
        <v>128</v>
      </c>
      <c r="AA37" s="50" t="s">
        <v>128</v>
      </c>
      <c r="AB37" s="46">
        <f>SUM(AB34:AB36)</f>
        <v>0</v>
      </c>
      <c r="AC37" s="47" t="str">
        <f>IF(AB37*14=0,"",AB37*14)</f>
        <v/>
      </c>
      <c r="AD37" s="48">
        <f>SUM(AD34:AD36)</f>
        <v>0</v>
      </c>
      <c r="AE37" s="47" t="str">
        <f>IF(AD37*14=0,"",AD37*14)</f>
        <v/>
      </c>
      <c r="AF37" s="49" t="s">
        <v>128</v>
      </c>
      <c r="AG37" s="50" t="s">
        <v>128</v>
      </c>
      <c r="AH37" s="51">
        <f>SUM(AH34:AH36)</f>
        <v>0</v>
      </c>
      <c r="AI37" s="47" t="str">
        <f>IF(AH37*14=0,"",AH37*14)</f>
        <v/>
      </c>
      <c r="AJ37" s="48">
        <f>SUM(AJ34:AJ36)</f>
        <v>0</v>
      </c>
      <c r="AK37" s="47" t="str">
        <f>IF(AJ37*14=0,"",AJ37*14)</f>
        <v/>
      </c>
      <c r="AL37" s="49" t="s">
        <v>128</v>
      </c>
      <c r="AM37" s="50" t="s">
        <v>128</v>
      </c>
      <c r="AN37" s="46">
        <f>SUM(AN34:AN36)</f>
        <v>0</v>
      </c>
      <c r="AO37" s="47" t="str">
        <f>IF(AN37*14=0,"",AN37*14)</f>
        <v/>
      </c>
      <c r="AP37" s="48">
        <f>SUM(AP34:AP36)</f>
        <v>0</v>
      </c>
      <c r="AQ37" s="47" t="str">
        <f>IF(AP37*14=0,"",AP37*14)</f>
        <v/>
      </c>
      <c r="AR37" s="52" t="s">
        <v>128</v>
      </c>
      <c r="AS37" s="50" t="s">
        <v>128</v>
      </c>
      <c r="AT37" s="51">
        <f>SUM(AT34:AT36)</f>
        <v>0</v>
      </c>
      <c r="AU37" s="47" t="str">
        <f>IF(AT37*14=0,"",AT37*14)</f>
        <v/>
      </c>
      <c r="AV37" s="48">
        <f>SUM(AV34:AV36)</f>
        <v>0</v>
      </c>
      <c r="AW37" s="231"/>
      <c r="AX37" s="49" t="s">
        <v>128</v>
      </c>
      <c r="AY37" s="50" t="s">
        <v>128</v>
      </c>
      <c r="AZ37" s="53" t="str">
        <f>IF(D37+J37+P37+V37=0,"",D37+J37+P37+V37)</f>
        <v/>
      </c>
      <c r="BA37" s="104" t="str">
        <f>IF((P37+V37+AB37+AH37+AN37+AT37)*14=0,"",(P37+V37+AB37+AH37+AN37+AT37)*14)</f>
        <v/>
      </c>
      <c r="BB37" s="431" t="str">
        <f>IF(F37+L37+R37+X37=0,"",F37+L37+R37+X37)</f>
        <v/>
      </c>
      <c r="BC37" s="105" t="str">
        <f>IF((L37+F37+R37+X37+AD37+AJ37+AP37+AV37)*15=0,"",(L37+F37+R37+X37+AD37+AJ37+AP37+AV37)*15)</f>
        <v/>
      </c>
      <c r="BD37" s="49" t="s">
        <v>128</v>
      </c>
      <c r="BE37" s="54" t="s">
        <v>285</v>
      </c>
    </row>
    <row r="38" spans="1:59" ht="15.75" customHeight="1" thickBot="1" x14ac:dyDescent="0.4">
      <c r="A38" s="96"/>
      <c r="B38" s="97"/>
      <c r="C38" s="57" t="s">
        <v>286</v>
      </c>
      <c r="D38" s="58">
        <f>D32+D37</f>
        <v>0</v>
      </c>
      <c r="E38" s="59" t="str">
        <f>IF(D38*14=0,"",D38*14)</f>
        <v/>
      </c>
      <c r="F38" s="60">
        <f>F32+F37</f>
        <v>30</v>
      </c>
      <c r="G38" s="59">
        <v>600</v>
      </c>
      <c r="H38" s="61" t="s">
        <v>128</v>
      </c>
      <c r="I38" s="62" t="s">
        <v>128</v>
      </c>
      <c r="J38" s="63">
        <f>J32+J37</f>
        <v>16</v>
      </c>
      <c r="K38" s="59">
        <f>IF(J38*14=0,"",J38*14)</f>
        <v>224</v>
      </c>
      <c r="L38" s="60">
        <f>L32+L37</f>
        <v>17</v>
      </c>
      <c r="M38" s="59">
        <f>IF(L38*14=0,"",L38*14)</f>
        <v>238</v>
      </c>
      <c r="N38" s="61" t="s">
        <v>128</v>
      </c>
      <c r="O38" s="62" t="s">
        <v>128</v>
      </c>
      <c r="P38" s="58">
        <f>P32+P37</f>
        <v>9</v>
      </c>
      <c r="Q38" s="59">
        <f>IF(P38*14=0,"",P38*14)</f>
        <v>126</v>
      </c>
      <c r="R38" s="60">
        <f>R32+R37</f>
        <v>22</v>
      </c>
      <c r="S38" s="59">
        <f>IF(R38*14=0,"",R38*14)</f>
        <v>308</v>
      </c>
      <c r="T38" s="64" t="s">
        <v>128</v>
      </c>
      <c r="U38" s="62" t="s">
        <v>128</v>
      </c>
      <c r="V38" s="63">
        <f>V32+V37</f>
        <v>16</v>
      </c>
      <c r="W38" s="59">
        <f>IF(V38*14=0,"",V38*14)</f>
        <v>224</v>
      </c>
      <c r="X38" s="60">
        <f>X32+X37</f>
        <v>12</v>
      </c>
      <c r="Y38" s="59">
        <f>IF(X38*14=0,"",X38*14)</f>
        <v>168</v>
      </c>
      <c r="Z38" s="61" t="s">
        <v>128</v>
      </c>
      <c r="AA38" s="62" t="s">
        <v>128</v>
      </c>
      <c r="AB38" s="58">
        <f>AB32+AB37</f>
        <v>13</v>
      </c>
      <c r="AC38" s="59">
        <f>IF(AB38*14=0,"",AB38*14)</f>
        <v>182</v>
      </c>
      <c r="AD38" s="60">
        <f>AD32+AD37</f>
        <v>18</v>
      </c>
      <c r="AE38" s="59">
        <f>IF(AD38*14=0,"",AD38*14)</f>
        <v>252</v>
      </c>
      <c r="AF38" s="61" t="s">
        <v>128</v>
      </c>
      <c r="AG38" s="62" t="s">
        <v>128</v>
      </c>
      <c r="AH38" s="63">
        <f>AH32+AH37</f>
        <v>15</v>
      </c>
      <c r="AI38" s="59">
        <f>IF(AH38*14=0,"",AH38*14)</f>
        <v>210</v>
      </c>
      <c r="AJ38" s="60">
        <f>AJ32+AJ37</f>
        <v>17</v>
      </c>
      <c r="AK38" s="59">
        <v>252</v>
      </c>
      <c r="AL38" s="61" t="s">
        <v>128</v>
      </c>
      <c r="AM38" s="62" t="s">
        <v>128</v>
      </c>
      <c r="AN38" s="58">
        <f>AN32+AN37</f>
        <v>16</v>
      </c>
      <c r="AO38" s="59">
        <f>IF(AN38*14=0,"",AN38*14)</f>
        <v>224</v>
      </c>
      <c r="AP38" s="60">
        <f>AP32+AP37</f>
        <v>15</v>
      </c>
      <c r="AQ38" s="59">
        <v>224</v>
      </c>
      <c r="AR38" s="64" t="s">
        <v>128</v>
      </c>
      <c r="AS38" s="62" t="s">
        <v>128</v>
      </c>
      <c r="AT38" s="63">
        <f>AT32+AT37</f>
        <v>0</v>
      </c>
      <c r="AU38" s="59" t="str">
        <f>IF(AT38*14=0,"",AT38*14)</f>
        <v/>
      </c>
      <c r="AV38" s="60">
        <f>AV32+AV37</f>
        <v>2</v>
      </c>
      <c r="AW38" s="59">
        <f>SUM(AW32,AW37)</f>
        <v>588</v>
      </c>
      <c r="AX38" s="61" t="s">
        <v>128</v>
      </c>
      <c r="AY38" s="62" t="s">
        <v>128</v>
      </c>
      <c r="AZ38" s="99">
        <f>IF(D38+J38+P38+V38+AB38+AN38+AT38+AH38=0,"",D38+J38+P38+V38+AB38+AN38+AT38+AH38)</f>
        <v>85</v>
      </c>
      <c r="BA38" s="100">
        <f>IF((D38+J38+P38+V38+AB38+AH38+AN38+AT38)*14=0,"",(D38+J38+P38+V38+AB38+AH38+AN38+AT38)*14)</f>
        <v>1190</v>
      </c>
      <c r="BB38" s="99">
        <f>IF(F38+L38+R38+X38+AD38+AP38+AV38+AJ38=0,"",F38+L38+R38+X38+AD38+AP38+AV38+AJ38)</f>
        <v>133</v>
      </c>
      <c r="BC38" s="101">
        <f>IF((L38+F38+R38+X38+AD38+AJ38+AP38+AV38)*14=0,"",(L38+F38+R38+X38+AD38+AJ38+AP38+AV38)*14)</f>
        <v>1862</v>
      </c>
      <c r="BD38" s="61" t="s">
        <v>128</v>
      </c>
      <c r="BE38" s="102" t="s">
        <v>285</v>
      </c>
    </row>
    <row r="39" spans="1:59" ht="15.75" customHeight="1" thickTop="1" x14ac:dyDescent="0.25">
      <c r="A39" s="735" t="s">
        <v>217</v>
      </c>
      <c r="B39" s="736"/>
      <c r="C39" s="736"/>
      <c r="D39" s="736"/>
      <c r="E39" s="736"/>
      <c r="F39" s="736"/>
      <c r="G39" s="736"/>
      <c r="H39" s="736"/>
      <c r="I39" s="736"/>
      <c r="J39" s="736"/>
      <c r="K39" s="736"/>
      <c r="L39" s="736"/>
      <c r="M39" s="736"/>
      <c r="N39" s="736"/>
      <c r="O39" s="736"/>
      <c r="P39" s="736"/>
      <c r="Q39" s="736"/>
      <c r="R39" s="736"/>
      <c r="S39" s="736"/>
      <c r="T39" s="736"/>
      <c r="U39" s="736"/>
      <c r="V39" s="736"/>
      <c r="W39" s="736"/>
      <c r="X39" s="736"/>
      <c r="Y39" s="736"/>
      <c r="Z39" s="736"/>
      <c r="AA39" s="736"/>
      <c r="AB39" s="368"/>
      <c r="AC39" s="368"/>
      <c r="AD39" s="368"/>
      <c r="AE39" s="368"/>
      <c r="AF39" s="368"/>
      <c r="AG39" s="368"/>
      <c r="AH39" s="368"/>
      <c r="AI39" s="368"/>
      <c r="AJ39" s="368"/>
      <c r="AK39" s="368"/>
      <c r="AL39" s="368"/>
      <c r="AM39" s="368"/>
      <c r="AN39" s="368"/>
      <c r="AO39" s="368"/>
      <c r="AP39" s="368"/>
      <c r="AQ39" s="368"/>
      <c r="AR39" s="368"/>
      <c r="AS39" s="368"/>
      <c r="AT39" s="368"/>
      <c r="AU39" s="368"/>
      <c r="AV39" s="368"/>
      <c r="AW39" s="368"/>
      <c r="AX39" s="368"/>
      <c r="AY39" s="368"/>
      <c r="AZ39" s="67"/>
      <c r="BA39" s="342"/>
      <c r="BB39" s="342"/>
      <c r="BC39" s="342"/>
      <c r="BD39" s="342"/>
      <c r="BE39" s="349"/>
    </row>
    <row r="40" spans="1:59" ht="15.75" customHeight="1" x14ac:dyDescent="0.35">
      <c r="A40" s="123"/>
      <c r="B40" s="508"/>
      <c r="C40" s="449" t="s">
        <v>218</v>
      </c>
      <c r="D40" s="509"/>
      <c r="E40" s="510"/>
      <c r="F40" s="510"/>
      <c r="G40" s="510"/>
      <c r="H40" s="481"/>
      <c r="I40" s="511" t="str">
        <f>IF(COUNTIF(I12:I38,"A")=0,"",COUNTIF(I12:I38,"A"))</f>
        <v/>
      </c>
      <c r="J40" s="509"/>
      <c r="K40" s="510"/>
      <c r="L40" s="510"/>
      <c r="M40" s="510"/>
      <c r="N40" s="481"/>
      <c r="O40" s="511" t="str">
        <f>IF(COUNTIF(O12:O38,"A")=0,"",COUNTIF(O12:O38,"A"))</f>
        <v/>
      </c>
      <c r="P40" s="509"/>
      <c r="Q40" s="510"/>
      <c r="R40" s="510"/>
      <c r="S40" s="510"/>
      <c r="T40" s="481"/>
      <c r="U40" s="511" t="str">
        <f>IF(COUNTIF(U12:U38,"A")=0,"",COUNTIF(U12:U38,"A"))</f>
        <v/>
      </c>
      <c r="V40" s="509"/>
      <c r="W40" s="510"/>
      <c r="X40" s="510"/>
      <c r="Y40" s="510"/>
      <c r="Z40" s="481"/>
      <c r="AA40" s="511" t="str">
        <f>IF(COUNTIF(AA12:AA38,"A")=0,"",COUNTIF(AA12:AA38,"A"))</f>
        <v/>
      </c>
      <c r="AB40" s="509"/>
      <c r="AC40" s="510"/>
      <c r="AD40" s="510"/>
      <c r="AE40" s="510"/>
      <c r="AF40" s="481"/>
      <c r="AG40" s="511" t="str">
        <f>IF(COUNTIF(AG12:AG38,"A")=0,"",COUNTIF(AG12:AG38,"A"))</f>
        <v/>
      </c>
      <c r="AH40" s="509"/>
      <c r="AI40" s="510"/>
      <c r="AJ40" s="510"/>
      <c r="AK40" s="510"/>
      <c r="AL40" s="481"/>
      <c r="AM40" s="511" t="str">
        <f>IF(COUNTIF(AM12:AM38,"A")=0,"",COUNTIF(AM12:AM38,"A"))</f>
        <v/>
      </c>
      <c r="AN40" s="509"/>
      <c r="AO40" s="510"/>
      <c r="AP40" s="510"/>
      <c r="AQ40" s="510"/>
      <c r="AR40" s="481"/>
      <c r="AS40" s="511" t="str">
        <f>IF(COUNTIF(AS12:AS38,"A")=0,"",COUNTIF(AS12:AS38,"A"))</f>
        <v/>
      </c>
      <c r="AT40" s="509"/>
      <c r="AU40" s="510"/>
      <c r="AV40" s="510"/>
      <c r="AW40" s="510"/>
      <c r="AX40" s="481"/>
      <c r="AY40" s="511" t="str">
        <f>IF(COUNTIF(AY12:AY38,"A")=0,"",COUNTIF(AY12:AY38,"A"))</f>
        <v/>
      </c>
      <c r="AZ40" s="512"/>
      <c r="BA40" s="510"/>
      <c r="BB40" s="510"/>
      <c r="BC40" s="510"/>
      <c r="BD40" s="481"/>
      <c r="BE40" s="513" t="str">
        <f t="shared" ref="BE40:BE52" si="21">IF(SUM(I40:AY40)=0,"",SUM(I40:AY40))</f>
        <v/>
      </c>
    </row>
    <row r="41" spans="1:59" ht="15.75" customHeight="1" x14ac:dyDescent="0.35">
      <c r="A41" s="123"/>
      <c r="B41" s="508"/>
      <c r="C41" s="449" t="s">
        <v>219</v>
      </c>
      <c r="D41" s="509"/>
      <c r="E41" s="510"/>
      <c r="F41" s="510"/>
      <c r="G41" s="510"/>
      <c r="H41" s="481"/>
      <c r="I41" s="511" t="str">
        <f>IF(COUNTIF(I12:I38,"B")=0,"",COUNTIF(I12:I38,"B"))</f>
        <v/>
      </c>
      <c r="J41" s="509"/>
      <c r="K41" s="510"/>
      <c r="L41" s="510"/>
      <c r="M41" s="510"/>
      <c r="N41" s="481"/>
      <c r="O41" s="511" t="str">
        <f>IF(COUNTIF(O12:O38,"B")=0,"",COUNTIF(O12:O38,"B"))</f>
        <v/>
      </c>
      <c r="P41" s="509"/>
      <c r="Q41" s="510"/>
      <c r="R41" s="510"/>
      <c r="S41" s="510"/>
      <c r="T41" s="481"/>
      <c r="U41" s="511" t="str">
        <f>IF(COUNTIF(U12:U38,"B")=0,"",COUNTIF(U12:U38,"B"))</f>
        <v/>
      </c>
      <c r="V41" s="509"/>
      <c r="W41" s="510"/>
      <c r="X41" s="510"/>
      <c r="Y41" s="510"/>
      <c r="Z41" s="481"/>
      <c r="AA41" s="511" t="str">
        <f>IF(COUNTIF(AA12:AA38,"B")=0,"",COUNTIF(AA12:AA38,"B"))</f>
        <v/>
      </c>
      <c r="AB41" s="509"/>
      <c r="AC41" s="510"/>
      <c r="AD41" s="510"/>
      <c r="AE41" s="510"/>
      <c r="AF41" s="481"/>
      <c r="AG41" s="511" t="str">
        <f>IF(COUNTIF(AG12:AG38,"B")=0,"",COUNTIF(AG12:AG38,"B"))</f>
        <v/>
      </c>
      <c r="AH41" s="509"/>
      <c r="AI41" s="510"/>
      <c r="AJ41" s="510"/>
      <c r="AK41" s="510"/>
      <c r="AL41" s="481"/>
      <c r="AM41" s="511" t="str">
        <f>IF(COUNTIF(AM12:AM38,"B")=0,"",COUNTIF(AM12:AM38,"B"))</f>
        <v/>
      </c>
      <c r="AN41" s="509"/>
      <c r="AO41" s="510"/>
      <c r="AP41" s="510"/>
      <c r="AQ41" s="510"/>
      <c r="AR41" s="481"/>
      <c r="AS41" s="511" t="str">
        <f>IF(COUNTIF(AS12:AS38,"B")=0,"",COUNTIF(AS12:AS38,"B"))</f>
        <v/>
      </c>
      <c r="AT41" s="509"/>
      <c r="AU41" s="510"/>
      <c r="AV41" s="510"/>
      <c r="AW41" s="510"/>
      <c r="AX41" s="481"/>
      <c r="AY41" s="511" t="str">
        <f>IF(COUNTIF(AY12:AY38,"B")=0,"",COUNTIF(AY12:AY38,"B"))</f>
        <v/>
      </c>
      <c r="AZ41" s="512"/>
      <c r="BA41" s="510"/>
      <c r="BB41" s="510"/>
      <c r="BC41" s="510"/>
      <c r="BD41" s="481"/>
      <c r="BE41" s="513" t="str">
        <f t="shared" si="21"/>
        <v/>
      </c>
    </row>
    <row r="42" spans="1:59" ht="15.75" customHeight="1" x14ac:dyDescent="0.35">
      <c r="A42" s="123"/>
      <c r="B42" s="508"/>
      <c r="C42" s="449" t="s">
        <v>220</v>
      </c>
      <c r="D42" s="509"/>
      <c r="E42" s="510"/>
      <c r="F42" s="510"/>
      <c r="G42" s="510"/>
      <c r="H42" s="481"/>
      <c r="I42" s="511" t="str">
        <f>IF(COUNTIF(I12:I38,"ÉÉ")=0,"",COUNTIF(I12:I38,"ÉÉ"))</f>
        <v/>
      </c>
      <c r="J42" s="509"/>
      <c r="K42" s="510"/>
      <c r="L42" s="510"/>
      <c r="M42" s="510"/>
      <c r="N42" s="481"/>
      <c r="O42" s="511" t="str">
        <f>IF(COUNTIF(O12:O38,"ÉÉ")=0,"",COUNTIF(O12:O38,"ÉÉ"))</f>
        <v/>
      </c>
      <c r="P42" s="509"/>
      <c r="Q42" s="510"/>
      <c r="R42" s="510"/>
      <c r="S42" s="510"/>
      <c r="T42" s="481"/>
      <c r="U42" s="511" t="str">
        <f>IF(COUNTIF(U12:U38,"ÉÉ")=0,"",COUNTIF(U12:U38,"ÉÉ"))</f>
        <v/>
      </c>
      <c r="V42" s="509"/>
      <c r="W42" s="510"/>
      <c r="X42" s="510"/>
      <c r="Y42" s="510"/>
      <c r="Z42" s="481"/>
      <c r="AA42" s="511" t="str">
        <f>IF(COUNTIF(AA12:AA38,"ÉÉ")=0,"",COUNTIF(AA12:AA38,"ÉÉ"))</f>
        <v/>
      </c>
      <c r="AB42" s="509"/>
      <c r="AC42" s="510"/>
      <c r="AD42" s="510"/>
      <c r="AE42" s="510"/>
      <c r="AF42" s="481"/>
      <c r="AG42" s="511">
        <f>IF(COUNTIF(AG12:AG38,"ÉÉ")=0,"",COUNTIF(AG12:AG38,"ÉÉ"))</f>
        <v>1</v>
      </c>
      <c r="AH42" s="509"/>
      <c r="AI42" s="510"/>
      <c r="AJ42" s="510"/>
      <c r="AK42" s="510"/>
      <c r="AL42" s="481"/>
      <c r="AM42" s="511" t="str">
        <f>IF(COUNTIF(AM12:AM38,"ÉÉ")=0,"",COUNTIF(AM12:AM38,"ÉÉ"))</f>
        <v/>
      </c>
      <c r="AN42" s="509"/>
      <c r="AO42" s="510"/>
      <c r="AP42" s="510"/>
      <c r="AQ42" s="510"/>
      <c r="AR42" s="481"/>
      <c r="AS42" s="511">
        <f>IF(COUNTIF(AS12:AS38,"ÉÉ")=0,"",COUNTIF(AS12:AS38,"ÉÉ"))</f>
        <v>2</v>
      </c>
      <c r="AT42" s="509"/>
      <c r="AU42" s="510"/>
      <c r="AV42" s="510"/>
      <c r="AW42" s="510"/>
      <c r="AX42" s="481"/>
      <c r="AY42" s="511" t="str">
        <f>IF(COUNTIF(AY12:AY38,"ÉÉ")=0,"",COUNTIF(AY12:AY38,"ÉÉ"))</f>
        <v/>
      </c>
      <c r="AZ42" s="512"/>
      <c r="BA42" s="510"/>
      <c r="BB42" s="510"/>
      <c r="BC42" s="510"/>
      <c r="BD42" s="481"/>
      <c r="BE42" s="513">
        <f t="shared" si="21"/>
        <v>3</v>
      </c>
    </row>
    <row r="43" spans="1:59" ht="15.75" customHeight="1" x14ac:dyDescent="0.35">
      <c r="A43" s="123"/>
      <c r="B43" s="508"/>
      <c r="C43" s="449" t="s">
        <v>221</v>
      </c>
      <c r="D43" s="514"/>
      <c r="E43" s="515"/>
      <c r="F43" s="515"/>
      <c r="G43" s="515"/>
      <c r="H43" s="516"/>
      <c r="I43" s="511" t="str">
        <f>IF(COUNTIF(I12:I38,"ÉÉ(Z)")=0,"",COUNTIF(I12:I38,"ÉÉ(Z)"))</f>
        <v/>
      </c>
      <c r="J43" s="514"/>
      <c r="K43" s="515"/>
      <c r="L43" s="515"/>
      <c r="M43" s="515"/>
      <c r="N43" s="516"/>
      <c r="O43" s="511" t="str">
        <f>IF(COUNTIF(O12:O38,"ÉÉ(Z)")=0,"",COUNTIF(O12:O38,"ÉÉ(Z)"))</f>
        <v/>
      </c>
      <c r="P43" s="514"/>
      <c r="Q43" s="515"/>
      <c r="R43" s="515"/>
      <c r="S43" s="515"/>
      <c r="T43" s="516"/>
      <c r="U43" s="511" t="str">
        <f>IF(COUNTIF(U12:U38,"ÉÉ(Z)")=0,"",COUNTIF(U12:U38,"ÉÉ(Z)"))</f>
        <v/>
      </c>
      <c r="V43" s="514"/>
      <c r="W43" s="515"/>
      <c r="X43" s="515"/>
      <c r="Y43" s="515"/>
      <c r="Z43" s="516"/>
      <c r="AA43" s="511" t="str">
        <f>IF(COUNTIF(AA12:AA38,"ÉÉ(Z)")=0,"",COUNTIF(AA12:AA38,"ÉÉ(Z)"))</f>
        <v/>
      </c>
      <c r="AB43" s="514"/>
      <c r="AC43" s="515"/>
      <c r="AD43" s="515"/>
      <c r="AE43" s="515"/>
      <c r="AF43" s="516"/>
      <c r="AG43" s="511" t="str">
        <f>IF(COUNTIF(AG12:AG38,"ÉÉ(Z)")=0,"",COUNTIF(AG12:AG38,"ÉÉ(Z)"))</f>
        <v/>
      </c>
      <c r="AH43" s="514"/>
      <c r="AI43" s="515"/>
      <c r="AJ43" s="515"/>
      <c r="AK43" s="515"/>
      <c r="AL43" s="516"/>
      <c r="AM43" s="511" t="str">
        <f>IF(COUNTIF(AM12:AM38,"ÉÉ(Z)")=0,"",COUNTIF(AM12:AM38,"ÉÉ(Z)"))</f>
        <v/>
      </c>
      <c r="AN43" s="514"/>
      <c r="AO43" s="515"/>
      <c r="AP43" s="515"/>
      <c r="AQ43" s="515"/>
      <c r="AR43" s="516"/>
      <c r="AS43" s="511" t="str">
        <f>IF(COUNTIF(AS12:AS38,"ÉÉ(Z)")=0,"",COUNTIF(AS12:AS38,"ÉÉ(Z)"))</f>
        <v/>
      </c>
      <c r="AT43" s="514"/>
      <c r="AU43" s="515"/>
      <c r="AV43" s="515"/>
      <c r="AW43" s="515"/>
      <c r="AX43" s="516"/>
      <c r="AY43" s="511" t="str">
        <f>IF(COUNTIF(AY12:AY38,"ÉÉ(Z)")=0,"",COUNTIF(AY12:AY38,"ÉÉ(Z)"))</f>
        <v/>
      </c>
      <c r="AZ43" s="517"/>
      <c r="BA43" s="515"/>
      <c r="BB43" s="515"/>
      <c r="BC43" s="515"/>
      <c r="BD43" s="516"/>
      <c r="BE43" s="513" t="str">
        <f t="shared" si="21"/>
        <v/>
      </c>
    </row>
    <row r="44" spans="1:59" ht="15.75" customHeight="1" x14ac:dyDescent="0.35">
      <c r="A44" s="123"/>
      <c r="B44" s="508"/>
      <c r="C44" s="449" t="s">
        <v>222</v>
      </c>
      <c r="D44" s="509"/>
      <c r="E44" s="510"/>
      <c r="F44" s="510"/>
      <c r="G44" s="510"/>
      <c r="H44" s="481"/>
      <c r="I44" s="511" t="str">
        <f>IF(COUNTIF(I12:I38,"GYJ")=0,"",COUNTIF(I12:I38,"GYJ"))</f>
        <v/>
      </c>
      <c r="J44" s="509"/>
      <c r="K44" s="510"/>
      <c r="L44" s="510"/>
      <c r="M44" s="510"/>
      <c r="N44" s="481"/>
      <c r="O44" s="511" t="str">
        <f>IF(COUNTIF(O12:O38,"GYJ")=0,"",COUNTIF(O12:O38,"GYJ"))</f>
        <v/>
      </c>
      <c r="P44" s="509"/>
      <c r="Q44" s="510"/>
      <c r="R44" s="510"/>
      <c r="S44" s="510"/>
      <c r="T44" s="481"/>
      <c r="U44" s="511" t="str">
        <f>IF(COUNTIF(U12:U38,"GYJ")=0,"",COUNTIF(U12:U38,"GYJ"))</f>
        <v/>
      </c>
      <c r="V44" s="509"/>
      <c r="W44" s="510"/>
      <c r="X44" s="510"/>
      <c r="Y44" s="510"/>
      <c r="Z44" s="481"/>
      <c r="AA44" s="511" t="str">
        <f>IF(COUNTIF(AA12:AA38,"GYJ")=0,"",COUNTIF(AA12:AA38,"GYJ"))</f>
        <v/>
      </c>
      <c r="AB44" s="509"/>
      <c r="AC44" s="510"/>
      <c r="AD44" s="510"/>
      <c r="AE44" s="510"/>
      <c r="AF44" s="481"/>
      <c r="AG44" s="511">
        <f>IF(COUNTIF(AG12:AG38,"GYJ")=0,"",COUNTIF(AG12:AG38,"GYJ"))</f>
        <v>3</v>
      </c>
      <c r="AH44" s="509"/>
      <c r="AI44" s="510"/>
      <c r="AJ44" s="510"/>
      <c r="AK44" s="510"/>
      <c r="AL44" s="481"/>
      <c r="AM44" s="511">
        <f>IF(COUNTIF(AM12:AM38,"GYJ")=0,"",COUNTIF(AM12:AM38,"GYJ"))</f>
        <v>1</v>
      </c>
      <c r="AN44" s="509"/>
      <c r="AO44" s="510"/>
      <c r="AP44" s="510"/>
      <c r="AQ44" s="510"/>
      <c r="AR44" s="481"/>
      <c r="AS44" s="511" t="str">
        <f>IF(COUNTIF(AS12:AS38,"GYJ")=0,"",COUNTIF(AS12:AS38,"GYJ"))</f>
        <v/>
      </c>
      <c r="AT44" s="509"/>
      <c r="AU44" s="510"/>
      <c r="AV44" s="510"/>
      <c r="AW44" s="510"/>
      <c r="AX44" s="481"/>
      <c r="AY44" s="511">
        <f>IF(COUNTIF(AY12:AY38,"GYJ")=0,"",COUNTIF(AY12:AY38,"GYJ"))</f>
        <v>1</v>
      </c>
      <c r="AZ44" s="512"/>
      <c r="BA44" s="510"/>
      <c r="BB44" s="510"/>
      <c r="BC44" s="510"/>
      <c r="BD44" s="481"/>
      <c r="BE44" s="513">
        <f t="shared" si="21"/>
        <v>5</v>
      </c>
    </row>
    <row r="45" spans="1:59" ht="15.75" customHeight="1" x14ac:dyDescent="0.35">
      <c r="A45" s="123"/>
      <c r="B45" s="448"/>
      <c r="C45" s="449" t="s">
        <v>223</v>
      </c>
      <c r="D45" s="509"/>
      <c r="E45" s="510"/>
      <c r="F45" s="510"/>
      <c r="G45" s="510"/>
      <c r="H45" s="481"/>
      <c r="I45" s="511" t="str">
        <f>IF(COUNTIF(I12:I38,"GYJ(Z)")=0,"",COUNTIF(I12:I38,"GYJ(Z)"))</f>
        <v/>
      </c>
      <c r="J45" s="509"/>
      <c r="K45" s="510"/>
      <c r="L45" s="510"/>
      <c r="M45" s="510"/>
      <c r="N45" s="481"/>
      <c r="O45" s="511" t="str">
        <f>IF(COUNTIF(O12:O38,"GYJ(Z)")=0,"",COUNTIF(O12:O38,"GYJ(Z)"))</f>
        <v/>
      </c>
      <c r="P45" s="509"/>
      <c r="Q45" s="510"/>
      <c r="R45" s="510"/>
      <c r="S45" s="510"/>
      <c r="T45" s="481"/>
      <c r="U45" s="511" t="str">
        <f>IF(COUNTIF(U12:U38,"GYJ(Z)")=0,"",COUNTIF(U12:U38,"GYJ(Z)"))</f>
        <v/>
      </c>
      <c r="V45" s="509"/>
      <c r="W45" s="510"/>
      <c r="X45" s="510"/>
      <c r="Y45" s="510"/>
      <c r="Z45" s="481"/>
      <c r="AA45" s="511" t="str">
        <f>IF(COUNTIF(AA12:AA38,"GYJ(Z)")=0,"",COUNTIF(AA12:AA38,"GYJ(Z)"))</f>
        <v/>
      </c>
      <c r="AB45" s="509"/>
      <c r="AC45" s="510"/>
      <c r="AD45" s="510"/>
      <c r="AE45" s="510"/>
      <c r="AF45" s="481"/>
      <c r="AG45" s="511" t="str">
        <f>IF(COUNTIF(AG12:AG38,"GYJ(Z)")=0,"",COUNTIF(AG12:AG38,"GYJ(Z)"))</f>
        <v/>
      </c>
      <c r="AH45" s="509"/>
      <c r="AI45" s="510"/>
      <c r="AJ45" s="510"/>
      <c r="AK45" s="510"/>
      <c r="AL45" s="481"/>
      <c r="AM45" s="511">
        <f>IF(COUNTIF(AM12:AM38,"GYJ(Z)")=0,"",COUNTIF(AM12:AM38,"GYJ(Z)"))</f>
        <v>1</v>
      </c>
      <c r="AN45" s="509"/>
      <c r="AO45" s="510"/>
      <c r="AP45" s="510"/>
      <c r="AQ45" s="510"/>
      <c r="AR45" s="481"/>
      <c r="AS45" s="511">
        <f>IF(COUNTIF(AS12:AS38,"GYJ(Z)")=0,"",COUNTIF(AS12:AS38,"GYJ(Z)"))</f>
        <v>1</v>
      </c>
      <c r="AT45" s="509"/>
      <c r="AU45" s="510"/>
      <c r="AV45" s="510"/>
      <c r="AW45" s="510"/>
      <c r="AX45" s="481"/>
      <c r="AY45" s="511" t="str">
        <f>IF(COUNTIF(AY12:AY38,"GYJ(Z)")=0,"",COUNTIF(AY12:AY38,"GYJ(Z)"))</f>
        <v/>
      </c>
      <c r="AZ45" s="512"/>
      <c r="BA45" s="510"/>
      <c r="BB45" s="510"/>
      <c r="BC45" s="510"/>
      <c r="BD45" s="481"/>
      <c r="BE45" s="513">
        <f t="shared" si="21"/>
        <v>2</v>
      </c>
    </row>
    <row r="46" spans="1:59" ht="15.75" customHeight="1" x14ac:dyDescent="0.35">
      <c r="A46" s="123"/>
      <c r="B46" s="508"/>
      <c r="C46" s="518" t="s">
        <v>224</v>
      </c>
      <c r="D46" s="509"/>
      <c r="E46" s="510"/>
      <c r="F46" s="510"/>
      <c r="G46" s="510"/>
      <c r="H46" s="481"/>
      <c r="I46" s="511" t="str">
        <f>IF(COUNTIF(I12:I38,"K")=0,"",COUNTIF(I12:I38,"K"))</f>
        <v/>
      </c>
      <c r="J46" s="509"/>
      <c r="K46" s="510"/>
      <c r="L46" s="510"/>
      <c r="M46" s="510"/>
      <c r="N46" s="481"/>
      <c r="O46" s="511" t="str">
        <f>IF(COUNTIF(O12:O38,"K")=0,"",COUNTIF(O12:O38,"K"))</f>
        <v/>
      </c>
      <c r="P46" s="509"/>
      <c r="Q46" s="510"/>
      <c r="R46" s="510"/>
      <c r="S46" s="510"/>
      <c r="T46" s="481"/>
      <c r="U46" s="511" t="str">
        <f>IF(COUNTIF(U12:U38,"K")=0,"",COUNTIF(U12:U38,"K"))</f>
        <v/>
      </c>
      <c r="V46" s="509"/>
      <c r="W46" s="510"/>
      <c r="X46" s="510"/>
      <c r="Y46" s="510"/>
      <c r="Z46" s="481"/>
      <c r="AA46" s="511" t="str">
        <f>IF(COUNTIF(AA12:AA38,"K")=0,"",COUNTIF(AA12:AA38,"K"))</f>
        <v/>
      </c>
      <c r="AB46" s="509"/>
      <c r="AC46" s="510"/>
      <c r="AD46" s="510"/>
      <c r="AE46" s="510"/>
      <c r="AF46" s="481"/>
      <c r="AG46" s="511">
        <f>IF(COUNTIF(AG12:AG38,"K")=0,"",COUNTIF(AG12:AG38,"K"))</f>
        <v>1</v>
      </c>
      <c r="AH46" s="509"/>
      <c r="AI46" s="510"/>
      <c r="AJ46" s="510"/>
      <c r="AK46" s="510"/>
      <c r="AL46" s="481"/>
      <c r="AM46" s="511">
        <f>IF(COUNTIF(AM12:AM38,"K")=0,"",COUNTIF(AM12:AM38,"K"))</f>
        <v>2</v>
      </c>
      <c r="AN46" s="509"/>
      <c r="AO46" s="510"/>
      <c r="AP46" s="510"/>
      <c r="AQ46" s="510"/>
      <c r="AR46" s="481"/>
      <c r="AS46" s="511">
        <f>IF(COUNTIF(AS12:AS38,"K")=0,"",COUNTIF(AS12:AS38,"K"))</f>
        <v>1</v>
      </c>
      <c r="AT46" s="509"/>
      <c r="AU46" s="510"/>
      <c r="AV46" s="510"/>
      <c r="AW46" s="510"/>
      <c r="AX46" s="481"/>
      <c r="AY46" s="511" t="str">
        <f>IF(COUNTIF(AY12:AY38,"K")=0,"",COUNTIF(AY12:AY38,"K"))</f>
        <v/>
      </c>
      <c r="AZ46" s="512"/>
      <c r="BA46" s="510"/>
      <c r="BB46" s="510"/>
      <c r="BC46" s="510"/>
      <c r="BD46" s="481"/>
      <c r="BE46" s="513">
        <f t="shared" si="21"/>
        <v>4</v>
      </c>
    </row>
    <row r="47" spans="1:59" ht="15.75" customHeight="1" x14ac:dyDescent="0.35">
      <c r="A47" s="123"/>
      <c r="B47" s="508"/>
      <c r="C47" s="518" t="s">
        <v>225</v>
      </c>
      <c r="D47" s="509"/>
      <c r="E47" s="510"/>
      <c r="F47" s="510"/>
      <c r="G47" s="510"/>
      <c r="H47" s="481"/>
      <c r="I47" s="511" t="str">
        <f>IF(COUNTIF(I12:I38,"K(Z)")=0,"",COUNTIF(I12:I38,"K(Z)"))</f>
        <v/>
      </c>
      <c r="J47" s="509"/>
      <c r="K47" s="510"/>
      <c r="L47" s="510"/>
      <c r="M47" s="510"/>
      <c r="N47" s="481"/>
      <c r="O47" s="511" t="str">
        <f>IF(COUNTIF(O12:O38,"K(Z)")=0,"",COUNTIF(O12:O38,"K(Z)"))</f>
        <v/>
      </c>
      <c r="P47" s="509"/>
      <c r="Q47" s="510"/>
      <c r="R47" s="510"/>
      <c r="S47" s="510"/>
      <c r="T47" s="481"/>
      <c r="U47" s="511" t="str">
        <f>IF(COUNTIF(U12:U38,"K(Z)")=0,"",COUNTIF(U12:U38,"K(Z)"))</f>
        <v/>
      </c>
      <c r="V47" s="509"/>
      <c r="W47" s="510"/>
      <c r="X47" s="510"/>
      <c r="Y47" s="510"/>
      <c r="Z47" s="481"/>
      <c r="AA47" s="511" t="str">
        <f>IF(COUNTIF(AA12:AA38,"K(Z)")=0,"",COUNTIF(AA12:AA38,"K(Z)"))</f>
        <v/>
      </c>
      <c r="AB47" s="509"/>
      <c r="AC47" s="510"/>
      <c r="AD47" s="510"/>
      <c r="AE47" s="510"/>
      <c r="AF47" s="481"/>
      <c r="AG47" s="511">
        <f>IF(COUNTIF(AG12:AG38,"K(Z)")=0,"",COUNTIF(AG12:AG38,"K(Z)"))</f>
        <v>1</v>
      </c>
      <c r="AH47" s="509"/>
      <c r="AI47" s="510"/>
      <c r="AJ47" s="510"/>
      <c r="AK47" s="510"/>
      <c r="AL47" s="481"/>
      <c r="AM47" s="511">
        <f>IF(COUNTIF(AM12:AM38,"K(Z)")=0,"",COUNTIF(AM12:AM38,"K(Z)"))</f>
        <v>2</v>
      </c>
      <c r="AN47" s="509"/>
      <c r="AO47" s="510"/>
      <c r="AP47" s="510"/>
      <c r="AQ47" s="510"/>
      <c r="AR47" s="481"/>
      <c r="AS47" s="511">
        <f>IF(COUNTIF(AS12:AS38,"K(Z)")=0,"",COUNTIF(AS12:AS38,"K(Z)"))</f>
        <v>2</v>
      </c>
      <c r="AT47" s="509"/>
      <c r="AU47" s="510"/>
      <c r="AV47" s="510"/>
      <c r="AW47" s="510"/>
      <c r="AX47" s="481"/>
      <c r="AY47" s="511" t="str">
        <f>IF(COUNTIF(AY12:AY38,"K(Z)")=0,"",COUNTIF(AY12:AY38,"K(Z)"))</f>
        <v/>
      </c>
      <c r="AZ47" s="512"/>
      <c r="BA47" s="510"/>
      <c r="BB47" s="510"/>
      <c r="BC47" s="510"/>
      <c r="BD47" s="481"/>
      <c r="BE47" s="513">
        <f t="shared" si="21"/>
        <v>5</v>
      </c>
    </row>
    <row r="48" spans="1:59" ht="15.75" customHeight="1" x14ac:dyDescent="0.35">
      <c r="A48" s="123"/>
      <c r="B48" s="508"/>
      <c r="C48" s="449" t="s">
        <v>226</v>
      </c>
      <c r="D48" s="509"/>
      <c r="E48" s="510"/>
      <c r="F48" s="510"/>
      <c r="G48" s="510"/>
      <c r="H48" s="481"/>
      <c r="I48" s="511" t="str">
        <f>IF(COUNTIF(I12:I38,"AV")=0,"",COUNTIF(I12:I38,"AV"))</f>
        <v/>
      </c>
      <c r="J48" s="509"/>
      <c r="K48" s="510"/>
      <c r="L48" s="510"/>
      <c r="M48" s="510"/>
      <c r="N48" s="481"/>
      <c r="O48" s="511" t="str">
        <f>IF(COUNTIF(O12:O38,"AV")=0,"",COUNTIF(O12:O38,"AV"))</f>
        <v/>
      </c>
      <c r="P48" s="509"/>
      <c r="Q48" s="510"/>
      <c r="R48" s="510"/>
      <c r="S48" s="510"/>
      <c r="T48" s="481"/>
      <c r="U48" s="511" t="str">
        <f>IF(COUNTIF(U12:U38,"AV")=0,"",COUNTIF(U12:U38,"AV"))</f>
        <v/>
      </c>
      <c r="V48" s="509"/>
      <c r="W48" s="510"/>
      <c r="X48" s="510"/>
      <c r="Y48" s="510"/>
      <c r="Z48" s="481"/>
      <c r="AA48" s="511" t="str">
        <f>IF(COUNTIF(AA12:AA38,"AV")=0,"",COUNTIF(AA12:AA38,"AV"))</f>
        <v/>
      </c>
      <c r="AB48" s="509"/>
      <c r="AC48" s="510"/>
      <c r="AD48" s="510"/>
      <c r="AE48" s="510"/>
      <c r="AF48" s="481"/>
      <c r="AG48" s="511" t="str">
        <f>IF(COUNTIF(AG12:AG38,"AV")=0,"",COUNTIF(AG12:AG38,"AV"))</f>
        <v/>
      </c>
      <c r="AH48" s="509"/>
      <c r="AI48" s="510"/>
      <c r="AJ48" s="510"/>
      <c r="AK48" s="510"/>
      <c r="AL48" s="481"/>
      <c r="AM48" s="511" t="str">
        <f>IF(COUNTIF(AM12:AM38,"AV")=0,"",COUNTIF(AM12:AM38,"AV"))</f>
        <v/>
      </c>
      <c r="AN48" s="509"/>
      <c r="AO48" s="510"/>
      <c r="AP48" s="510"/>
      <c r="AQ48" s="510"/>
      <c r="AR48" s="481"/>
      <c r="AS48" s="511" t="str">
        <f>IF(COUNTIF(AS12:AS38,"AV")=0,"",COUNTIF(AS12:AS38,"AV"))</f>
        <v/>
      </c>
      <c r="AT48" s="509"/>
      <c r="AU48" s="510"/>
      <c r="AV48" s="510"/>
      <c r="AW48" s="510"/>
      <c r="AX48" s="481"/>
      <c r="AY48" s="511" t="str">
        <f>IF(COUNTIF(AY12:AY38,"AV")=0,"",COUNTIF(AY12:AY38,"AV"))</f>
        <v/>
      </c>
      <c r="AZ48" s="512"/>
      <c r="BA48" s="510"/>
      <c r="BB48" s="510"/>
      <c r="BC48" s="510"/>
      <c r="BD48" s="481"/>
      <c r="BE48" s="513" t="str">
        <f t="shared" si="21"/>
        <v/>
      </c>
    </row>
    <row r="49" spans="1:57" ht="15.75" customHeight="1" x14ac:dyDescent="0.35">
      <c r="A49" s="123"/>
      <c r="B49" s="508"/>
      <c r="C49" s="449" t="s">
        <v>227</v>
      </c>
      <c r="D49" s="509"/>
      <c r="E49" s="510"/>
      <c r="F49" s="510"/>
      <c r="G49" s="510"/>
      <c r="H49" s="481"/>
      <c r="I49" s="511" t="str">
        <f>IF(COUNTIF(I12:I38,"KV")=0,"",COUNTIF(I12:I38,"KV"))</f>
        <v/>
      </c>
      <c r="J49" s="509"/>
      <c r="K49" s="510"/>
      <c r="L49" s="510"/>
      <c r="M49" s="510"/>
      <c r="N49" s="481"/>
      <c r="O49" s="511" t="str">
        <f>IF(COUNTIF(O12:O38,"KV")=0,"",COUNTIF(O12:O38,"KV"))</f>
        <v/>
      </c>
      <c r="P49" s="509"/>
      <c r="Q49" s="510"/>
      <c r="R49" s="510"/>
      <c r="S49" s="510"/>
      <c r="T49" s="481"/>
      <c r="U49" s="511" t="str">
        <f>IF(COUNTIF(U12:U38,"KV")=0,"",COUNTIF(U12:U38,"KV"))</f>
        <v/>
      </c>
      <c r="V49" s="509"/>
      <c r="W49" s="510"/>
      <c r="X49" s="510"/>
      <c r="Y49" s="510"/>
      <c r="Z49" s="481"/>
      <c r="AA49" s="511" t="str">
        <f>IF(COUNTIF(AA12:AA38,"KV")=0,"",COUNTIF(AA12:AA38,"KV"))</f>
        <v/>
      </c>
      <c r="AB49" s="509"/>
      <c r="AC49" s="510"/>
      <c r="AD49" s="510"/>
      <c r="AE49" s="510"/>
      <c r="AF49" s="481"/>
      <c r="AG49" s="511" t="str">
        <f>IF(COUNTIF(AG12:AG38,"KV")=0,"",COUNTIF(AG12:AG38,"KV"))</f>
        <v/>
      </c>
      <c r="AH49" s="509"/>
      <c r="AI49" s="510"/>
      <c r="AJ49" s="510"/>
      <c r="AK49" s="510"/>
      <c r="AL49" s="481"/>
      <c r="AM49" s="511" t="str">
        <f>IF(COUNTIF(AM12:AM38,"KV")=0,"",COUNTIF(AM12:AM38,"KV"))</f>
        <v/>
      </c>
      <c r="AN49" s="509"/>
      <c r="AO49" s="510"/>
      <c r="AP49" s="510"/>
      <c r="AQ49" s="510"/>
      <c r="AR49" s="481"/>
      <c r="AS49" s="511" t="str">
        <f>IF(COUNTIF(AS12:AS38,"KV")=0,"",COUNTIF(AS12:AS38,"KV"))</f>
        <v/>
      </c>
      <c r="AT49" s="509"/>
      <c r="AU49" s="510"/>
      <c r="AV49" s="510"/>
      <c r="AW49" s="510"/>
      <c r="AX49" s="481"/>
      <c r="AY49" s="511" t="str">
        <f>IF(COUNTIF(AY12:AY38,"KV")=0,"",COUNTIF(AY12:AY38,"KV"))</f>
        <v/>
      </c>
      <c r="AZ49" s="512"/>
      <c r="BA49" s="510"/>
      <c r="BB49" s="510"/>
      <c r="BC49" s="510"/>
      <c r="BD49" s="481"/>
      <c r="BE49" s="513" t="str">
        <f t="shared" si="21"/>
        <v/>
      </c>
    </row>
    <row r="50" spans="1:57" ht="15.75" customHeight="1" x14ac:dyDescent="0.35">
      <c r="A50" s="123"/>
      <c r="B50" s="508"/>
      <c r="C50" s="449" t="s">
        <v>228</v>
      </c>
      <c r="D50" s="522"/>
      <c r="E50" s="523"/>
      <c r="F50" s="523"/>
      <c r="G50" s="523"/>
      <c r="H50" s="524"/>
      <c r="I50" s="511" t="str">
        <f>IF(COUNTIF(I12:I38,"SZG")=0,"",COUNTIF(I12:I38,"SZG"))</f>
        <v/>
      </c>
      <c r="J50" s="522"/>
      <c r="K50" s="523"/>
      <c r="L50" s="523"/>
      <c r="M50" s="523"/>
      <c r="N50" s="524"/>
      <c r="O50" s="511" t="str">
        <f>IF(COUNTIF(O12:O38,"SZG")=0,"",COUNTIF(O12:O38,"SZG"))</f>
        <v/>
      </c>
      <c r="P50" s="522"/>
      <c r="Q50" s="523"/>
      <c r="R50" s="523"/>
      <c r="S50" s="523"/>
      <c r="T50" s="524"/>
      <c r="U50" s="511" t="str">
        <f>IF(COUNTIF(U12:U38,"SZG")=0,"",COUNTIF(U12:U38,"SZG"))</f>
        <v/>
      </c>
      <c r="V50" s="522"/>
      <c r="W50" s="523"/>
      <c r="X50" s="523"/>
      <c r="Y50" s="523"/>
      <c r="Z50" s="524"/>
      <c r="AA50" s="511" t="str">
        <f>IF(COUNTIF(AA12:AA38,"SZG")=0,"",COUNTIF(AA12:AA38,"SZG"))</f>
        <v/>
      </c>
      <c r="AB50" s="522"/>
      <c r="AC50" s="523"/>
      <c r="AD50" s="523"/>
      <c r="AE50" s="523"/>
      <c r="AF50" s="524"/>
      <c r="AG50" s="511" t="str">
        <f>IF(COUNTIF(AG12:AG38,"SZG")=0,"",COUNTIF(AG12:AG38,"SZG"))</f>
        <v/>
      </c>
      <c r="AH50" s="522"/>
      <c r="AI50" s="523"/>
      <c r="AJ50" s="523"/>
      <c r="AK50" s="523"/>
      <c r="AL50" s="524"/>
      <c r="AM50" s="511" t="str">
        <f>IF(COUNTIF(AM12:AM38,"SZG")=0,"",COUNTIF(AM12:AM38,"SZG"))</f>
        <v/>
      </c>
      <c r="AN50" s="522"/>
      <c r="AO50" s="523"/>
      <c r="AP50" s="523"/>
      <c r="AQ50" s="523"/>
      <c r="AR50" s="524"/>
      <c r="AS50" s="511" t="str">
        <f>IF(COUNTIF(AS12:AS38,"SZG")=0,"",COUNTIF(AS12:AS38,"SZG"))</f>
        <v/>
      </c>
      <c r="AT50" s="522"/>
      <c r="AU50" s="523"/>
      <c r="AV50" s="523"/>
      <c r="AW50" s="523"/>
      <c r="AX50" s="524"/>
      <c r="AY50" s="511" t="str">
        <f>IF(COUNTIF(AY12:AY38,"SZG")=0,"",COUNTIF(AY12:AY38,"SZG"))</f>
        <v/>
      </c>
      <c r="AZ50" s="512"/>
      <c r="BA50" s="510"/>
      <c r="BB50" s="510"/>
      <c r="BC50" s="510"/>
      <c r="BD50" s="481"/>
      <c r="BE50" s="513" t="str">
        <f t="shared" si="21"/>
        <v/>
      </c>
    </row>
    <row r="51" spans="1:57" ht="15.75" customHeight="1" x14ac:dyDescent="0.35">
      <c r="A51" s="123"/>
      <c r="B51" s="508"/>
      <c r="C51" s="449" t="s">
        <v>229</v>
      </c>
      <c r="D51" s="522"/>
      <c r="E51" s="523"/>
      <c r="F51" s="523"/>
      <c r="G51" s="523"/>
      <c r="H51" s="524"/>
      <c r="I51" s="511" t="str">
        <f>IF(COUNTIF(I12:I38,"ZV")=0,"",COUNTIF(I12:I38,"ZV"))</f>
        <v/>
      </c>
      <c r="J51" s="522"/>
      <c r="K51" s="523"/>
      <c r="L51" s="523"/>
      <c r="M51" s="523"/>
      <c r="N51" s="524"/>
      <c r="O51" s="511" t="str">
        <f>IF(COUNTIF(O12:O38,"ZV")=0,"",COUNTIF(O12:O38,"ZV"))</f>
        <v/>
      </c>
      <c r="P51" s="522"/>
      <c r="Q51" s="523"/>
      <c r="R51" s="523"/>
      <c r="S51" s="523"/>
      <c r="T51" s="524"/>
      <c r="U51" s="511" t="str">
        <f>IF(COUNTIF(U12:U38,"ZV")=0,"",COUNTIF(U12:U38,"ZV"))</f>
        <v/>
      </c>
      <c r="V51" s="522"/>
      <c r="W51" s="523"/>
      <c r="X51" s="523"/>
      <c r="Y51" s="523"/>
      <c r="Z51" s="524"/>
      <c r="AA51" s="511" t="str">
        <f>IF(COUNTIF(AA12:AA38,"ZV")=0,"",COUNTIF(AA12:AA38,"ZV"))</f>
        <v/>
      </c>
      <c r="AB51" s="522"/>
      <c r="AC51" s="523"/>
      <c r="AD51" s="523"/>
      <c r="AE51" s="523"/>
      <c r="AF51" s="524"/>
      <c r="AG51" s="511" t="str">
        <f>IF(COUNTIF(AG12:AG38,"ZV")=0,"",COUNTIF(AG12:AG38,"ZV"))</f>
        <v/>
      </c>
      <c r="AH51" s="522"/>
      <c r="AI51" s="523"/>
      <c r="AJ51" s="523"/>
      <c r="AK51" s="523"/>
      <c r="AL51" s="524"/>
      <c r="AM51" s="511" t="str">
        <f>IF(COUNTIF(AM12:AM38,"ZV")=0,"",COUNTIF(AM12:AM38,"ZV"))</f>
        <v/>
      </c>
      <c r="AN51" s="522"/>
      <c r="AO51" s="523"/>
      <c r="AP51" s="523"/>
      <c r="AQ51" s="523"/>
      <c r="AR51" s="524"/>
      <c r="AS51" s="511" t="str">
        <f>IF(COUNTIF(AS12:AS38,"ZV")=0,"",COUNTIF(AS12:AS38,"ZV"))</f>
        <v/>
      </c>
      <c r="AT51" s="522"/>
      <c r="AU51" s="523"/>
      <c r="AV51" s="523"/>
      <c r="AW51" s="523"/>
      <c r="AX51" s="524"/>
      <c r="AY51" s="511" t="str">
        <f>IF(COUNTIF(AY12:AY38,"ZV")=0,"",COUNTIF(AY12:AY38,"ZV"))</f>
        <v/>
      </c>
      <c r="AZ51" s="512"/>
      <c r="BA51" s="510"/>
      <c r="BB51" s="510"/>
      <c r="BC51" s="510"/>
      <c r="BD51" s="481"/>
      <c r="BE51" s="513" t="str">
        <f t="shared" si="21"/>
        <v/>
      </c>
    </row>
    <row r="52" spans="1:57" ht="15.75" customHeight="1" thickBot="1" x14ac:dyDescent="0.4">
      <c r="A52" s="572"/>
      <c r="B52" s="526"/>
      <c r="C52" s="527" t="s">
        <v>230</v>
      </c>
      <c r="D52" s="528"/>
      <c r="E52" s="529"/>
      <c r="F52" s="529"/>
      <c r="G52" s="529"/>
      <c r="H52" s="530"/>
      <c r="I52" s="531" t="str">
        <f>IF(SUM(I40:I51)=0,"",SUM(I40:I51))</f>
        <v/>
      </c>
      <c r="J52" s="528"/>
      <c r="K52" s="529"/>
      <c r="L52" s="529"/>
      <c r="M52" s="529"/>
      <c r="N52" s="530"/>
      <c r="O52" s="531" t="str">
        <f>IF(SUM(O40:O51)=0,"",SUM(O40:O51))</f>
        <v/>
      </c>
      <c r="P52" s="528"/>
      <c r="Q52" s="529"/>
      <c r="R52" s="529"/>
      <c r="S52" s="529"/>
      <c r="T52" s="530"/>
      <c r="U52" s="531" t="str">
        <f>IF(SUM(U40:U51)=0,"",SUM(U40:U51))</f>
        <v/>
      </c>
      <c r="V52" s="528"/>
      <c r="W52" s="529"/>
      <c r="X52" s="529"/>
      <c r="Y52" s="529"/>
      <c r="Z52" s="530"/>
      <c r="AA52" s="531" t="str">
        <f>IF(SUM(AA40:AA51)=0,"",SUM(AA40:AA51))</f>
        <v/>
      </c>
      <c r="AB52" s="528"/>
      <c r="AC52" s="529"/>
      <c r="AD52" s="529"/>
      <c r="AE52" s="529"/>
      <c r="AF52" s="530"/>
      <c r="AG52" s="531">
        <f>IF(SUM(AG40:AG51)=0,"",SUM(AG40:AG51))</f>
        <v>6</v>
      </c>
      <c r="AH52" s="528"/>
      <c r="AI52" s="529"/>
      <c r="AJ52" s="529"/>
      <c r="AK52" s="529"/>
      <c r="AL52" s="530"/>
      <c r="AM52" s="531">
        <f>IF(SUM(AM40:AM51)=0,"",SUM(AM40:AM51))</f>
        <v>6</v>
      </c>
      <c r="AN52" s="528"/>
      <c r="AO52" s="529"/>
      <c r="AP52" s="529"/>
      <c r="AQ52" s="529"/>
      <c r="AR52" s="530"/>
      <c r="AS52" s="531">
        <f>IF(SUM(AS40:AS51)=0,"",SUM(AS40:AS51))</f>
        <v>6</v>
      </c>
      <c r="AT52" s="528"/>
      <c r="AU52" s="529"/>
      <c r="AV52" s="529"/>
      <c r="AW52" s="529"/>
      <c r="AX52" s="530"/>
      <c r="AY52" s="531">
        <f>IF(SUM(AY40:AY51)=0,"",SUM(AY40:AY51))</f>
        <v>1</v>
      </c>
      <c r="AZ52" s="532"/>
      <c r="BA52" s="529"/>
      <c r="BB52" s="529"/>
      <c r="BC52" s="529"/>
      <c r="BD52" s="530"/>
      <c r="BE52" s="533">
        <f t="shared" si="21"/>
        <v>19</v>
      </c>
    </row>
    <row r="53" spans="1:57" ht="15.75" customHeight="1" thickTop="1" x14ac:dyDescent="0.35">
      <c r="B53" s="69"/>
      <c r="C53" s="69"/>
    </row>
    <row r="54" spans="1:57" ht="15.75" customHeight="1" x14ac:dyDescent="0.35">
      <c r="B54" s="69"/>
      <c r="C54" s="69"/>
    </row>
    <row r="55" spans="1:57" ht="15.75" customHeight="1" x14ac:dyDescent="0.35">
      <c r="B55" s="69"/>
      <c r="C55" s="69"/>
    </row>
    <row r="56" spans="1:57" ht="15.75" customHeight="1" x14ac:dyDescent="0.35">
      <c r="B56" s="69"/>
      <c r="C56" s="69"/>
    </row>
    <row r="57" spans="1:57" ht="15.75" customHeight="1" x14ac:dyDescent="0.35">
      <c r="B57" s="69"/>
      <c r="C57" s="69"/>
    </row>
    <row r="58" spans="1:57" ht="15.75" customHeight="1" x14ac:dyDescent="0.35">
      <c r="B58" s="69"/>
      <c r="C58" s="69"/>
    </row>
    <row r="59" spans="1:57" ht="15.75" customHeight="1" x14ac:dyDescent="0.35">
      <c r="B59" s="69"/>
      <c r="C59" s="69"/>
    </row>
    <row r="60" spans="1:57" ht="15.75" customHeight="1" x14ac:dyDescent="0.35">
      <c r="B60" s="69"/>
      <c r="C60" s="69"/>
    </row>
    <row r="61" spans="1:57" ht="15.75" customHeight="1" x14ac:dyDescent="0.35">
      <c r="B61" s="69"/>
      <c r="C61" s="69"/>
    </row>
    <row r="62" spans="1:57" ht="15.75" customHeight="1" x14ac:dyDescent="0.35">
      <c r="B62" s="69"/>
      <c r="C62" s="69"/>
    </row>
    <row r="63" spans="1:57" ht="15.75" customHeight="1" x14ac:dyDescent="0.35">
      <c r="B63" s="69"/>
      <c r="C63" s="69"/>
    </row>
    <row r="64" spans="1:57" ht="15.75" customHeight="1" x14ac:dyDescent="0.35">
      <c r="B64" s="69"/>
      <c r="C64" s="69"/>
    </row>
    <row r="65" spans="2:3" ht="15.75" customHeight="1" x14ac:dyDescent="0.35">
      <c r="B65" s="69"/>
      <c r="C65" s="69"/>
    </row>
    <row r="66" spans="2:3" ht="15.75" customHeight="1" x14ac:dyDescent="0.35">
      <c r="B66" s="69"/>
      <c r="C66" s="69"/>
    </row>
    <row r="67" spans="2:3" ht="15.75" customHeight="1" x14ac:dyDescent="0.35">
      <c r="B67" s="69"/>
      <c r="C67" s="69"/>
    </row>
    <row r="68" spans="2:3" ht="15.75" customHeight="1" x14ac:dyDescent="0.35">
      <c r="B68" s="69"/>
      <c r="C68" s="69"/>
    </row>
    <row r="69" spans="2:3" ht="15.75" customHeight="1" x14ac:dyDescent="0.35">
      <c r="B69" s="69"/>
      <c r="C69" s="69"/>
    </row>
    <row r="70" spans="2:3" ht="15.75" customHeight="1" x14ac:dyDescent="0.35">
      <c r="B70" s="69"/>
      <c r="C70" s="69"/>
    </row>
    <row r="71" spans="2:3" ht="15.75" customHeight="1" x14ac:dyDescent="0.35">
      <c r="B71" s="69"/>
      <c r="C71" s="69"/>
    </row>
    <row r="72" spans="2:3" ht="15.75" customHeight="1" x14ac:dyDescent="0.35">
      <c r="B72" s="69"/>
      <c r="C72" s="69"/>
    </row>
    <row r="73" spans="2:3" ht="15.75" customHeight="1" x14ac:dyDescent="0.35">
      <c r="B73" s="69"/>
      <c r="C73" s="69"/>
    </row>
    <row r="74" spans="2:3" ht="15.75" customHeight="1" x14ac:dyDescent="0.35">
      <c r="B74" s="69"/>
      <c r="C74" s="69"/>
    </row>
    <row r="75" spans="2:3" ht="15.75" customHeight="1" x14ac:dyDescent="0.35">
      <c r="B75" s="69"/>
      <c r="C75" s="69"/>
    </row>
    <row r="76" spans="2:3" ht="15.75" customHeight="1" x14ac:dyDescent="0.35">
      <c r="B76" s="69"/>
      <c r="C76" s="69"/>
    </row>
    <row r="77" spans="2:3" ht="15.75" customHeight="1" x14ac:dyDescent="0.35">
      <c r="B77" s="69"/>
      <c r="C77" s="69"/>
    </row>
    <row r="78" spans="2:3" ht="15.75" customHeight="1" x14ac:dyDescent="0.35">
      <c r="B78" s="69"/>
      <c r="C78" s="69"/>
    </row>
    <row r="79" spans="2:3" ht="15.75" customHeight="1" x14ac:dyDescent="0.35">
      <c r="B79" s="69"/>
      <c r="C79" s="69"/>
    </row>
    <row r="80" spans="2:3" ht="15.75" customHeight="1" x14ac:dyDescent="0.35">
      <c r="B80" s="69"/>
      <c r="C80" s="69"/>
    </row>
    <row r="81" spans="2:3" ht="15.75" customHeight="1" x14ac:dyDescent="0.35">
      <c r="B81" s="69"/>
      <c r="C81" s="69"/>
    </row>
    <row r="82" spans="2:3" ht="15.75" customHeight="1" x14ac:dyDescent="0.35">
      <c r="B82" s="69"/>
      <c r="C82" s="69"/>
    </row>
    <row r="83" spans="2:3" ht="15.75" customHeight="1" x14ac:dyDescent="0.35">
      <c r="B83" s="69"/>
      <c r="C83" s="69"/>
    </row>
    <row r="84" spans="2:3" ht="15.75" customHeight="1" x14ac:dyDescent="0.35">
      <c r="B84" s="69"/>
      <c r="C84" s="69"/>
    </row>
    <row r="85" spans="2:3" ht="15.75" customHeight="1" x14ac:dyDescent="0.35">
      <c r="B85" s="69"/>
      <c r="C85" s="69"/>
    </row>
    <row r="86" spans="2:3" ht="15.75" customHeight="1" x14ac:dyDescent="0.35">
      <c r="B86" s="69"/>
      <c r="C86" s="69"/>
    </row>
    <row r="87" spans="2:3" ht="15.75" customHeight="1" x14ac:dyDescent="0.35">
      <c r="B87" s="69"/>
      <c r="C87" s="69"/>
    </row>
    <row r="88" spans="2:3" ht="15.75" customHeight="1" x14ac:dyDescent="0.35">
      <c r="B88" s="69"/>
      <c r="C88" s="69"/>
    </row>
    <row r="89" spans="2:3" ht="15.75" customHeight="1" x14ac:dyDescent="0.35">
      <c r="B89" s="69"/>
      <c r="C89" s="69"/>
    </row>
    <row r="90" spans="2:3" ht="15.75" customHeight="1" x14ac:dyDescent="0.35">
      <c r="B90" s="69"/>
      <c r="C90" s="69"/>
    </row>
    <row r="91" spans="2:3" ht="15.75" customHeight="1" x14ac:dyDescent="0.35">
      <c r="B91" s="69"/>
      <c r="C91" s="69"/>
    </row>
    <row r="92" spans="2:3" ht="15.75" customHeight="1" x14ac:dyDescent="0.35">
      <c r="B92" s="69"/>
      <c r="C92" s="69"/>
    </row>
    <row r="93" spans="2:3" ht="15.75" customHeight="1" x14ac:dyDescent="0.35">
      <c r="B93" s="69"/>
      <c r="C93" s="69"/>
    </row>
    <row r="94" spans="2:3" ht="15.75" customHeight="1" x14ac:dyDescent="0.35">
      <c r="B94" s="69"/>
      <c r="C94" s="69"/>
    </row>
    <row r="95" spans="2:3" ht="15.75" customHeight="1" x14ac:dyDescent="0.35">
      <c r="B95" s="69"/>
      <c r="C95" s="69"/>
    </row>
    <row r="96" spans="2:3" ht="15.75" customHeight="1" x14ac:dyDescent="0.35">
      <c r="B96" s="69"/>
      <c r="C96" s="69"/>
    </row>
    <row r="97" spans="2:3" ht="15.75" customHeight="1" x14ac:dyDescent="0.35">
      <c r="B97" s="69"/>
      <c r="C97" s="69"/>
    </row>
    <row r="98" spans="2:3" ht="15.75" customHeight="1" x14ac:dyDescent="0.35">
      <c r="B98" s="69"/>
      <c r="C98" s="69"/>
    </row>
    <row r="99" spans="2:3" ht="15.75" customHeight="1" x14ac:dyDescent="0.35">
      <c r="B99" s="69"/>
      <c r="C99" s="69"/>
    </row>
    <row r="100" spans="2:3" ht="15.75" customHeight="1" x14ac:dyDescent="0.35">
      <c r="B100" s="69"/>
      <c r="C100" s="69"/>
    </row>
    <row r="101" spans="2:3" ht="15.75" customHeight="1" x14ac:dyDescent="0.35">
      <c r="B101" s="69"/>
      <c r="C101" s="69"/>
    </row>
    <row r="102" spans="2:3" ht="15.75" customHeight="1" x14ac:dyDescent="0.35">
      <c r="B102" s="69"/>
      <c r="C102" s="69"/>
    </row>
    <row r="103" spans="2:3" ht="15.75" customHeight="1" x14ac:dyDescent="0.35">
      <c r="B103" s="69"/>
      <c r="C103" s="69"/>
    </row>
    <row r="104" spans="2:3" ht="15.75" customHeight="1" x14ac:dyDescent="0.35">
      <c r="B104" s="69"/>
      <c r="C104" s="69"/>
    </row>
    <row r="105" spans="2:3" ht="15.75" customHeight="1" x14ac:dyDescent="0.35">
      <c r="B105" s="69"/>
      <c r="C105" s="69"/>
    </row>
    <row r="106" spans="2:3" ht="15.75" customHeight="1" x14ac:dyDescent="0.35">
      <c r="B106" s="69"/>
      <c r="C106" s="69"/>
    </row>
    <row r="107" spans="2:3" ht="15.75" customHeight="1" x14ac:dyDescent="0.35">
      <c r="B107" s="69"/>
      <c r="C107" s="69"/>
    </row>
    <row r="108" spans="2:3" ht="15.75" customHeight="1" x14ac:dyDescent="0.35">
      <c r="B108" s="69"/>
      <c r="C108" s="69"/>
    </row>
    <row r="109" spans="2:3" ht="15.75" customHeight="1" x14ac:dyDescent="0.35">
      <c r="B109" s="69"/>
      <c r="C109" s="69"/>
    </row>
    <row r="110" spans="2:3" ht="15.75" customHeight="1" x14ac:dyDescent="0.35">
      <c r="B110" s="69"/>
      <c r="C110" s="69"/>
    </row>
    <row r="111" spans="2:3" ht="15.75" customHeight="1" x14ac:dyDescent="0.35">
      <c r="B111" s="69"/>
      <c r="C111" s="69"/>
    </row>
    <row r="112" spans="2:3" ht="15.75" customHeight="1" x14ac:dyDescent="0.35">
      <c r="B112" s="69"/>
      <c r="C112" s="69"/>
    </row>
    <row r="113" spans="2:3" ht="15.75" customHeight="1" x14ac:dyDescent="0.35">
      <c r="B113" s="69"/>
      <c r="C113" s="69"/>
    </row>
    <row r="114" spans="2:3" ht="15.75" customHeight="1" x14ac:dyDescent="0.35">
      <c r="B114" s="69"/>
      <c r="C114" s="69"/>
    </row>
    <row r="115" spans="2:3" ht="15.75" customHeight="1" x14ac:dyDescent="0.35">
      <c r="B115" s="69"/>
      <c r="C115" s="69"/>
    </row>
    <row r="116" spans="2:3" ht="15.75" customHeight="1" x14ac:dyDescent="0.35">
      <c r="B116" s="69"/>
      <c r="C116" s="69"/>
    </row>
    <row r="117" spans="2:3" ht="15.75" customHeight="1" x14ac:dyDescent="0.35">
      <c r="B117" s="69"/>
      <c r="C117" s="69"/>
    </row>
    <row r="118" spans="2:3" ht="15.75" customHeight="1" x14ac:dyDescent="0.35"/>
    <row r="119" spans="2:3" ht="15.75" customHeight="1" x14ac:dyDescent="0.35"/>
    <row r="120" spans="2:3" ht="15.75" customHeight="1" x14ac:dyDescent="0.35"/>
    <row r="121" spans="2:3" ht="15.75" customHeight="1" x14ac:dyDescent="0.35"/>
    <row r="122" spans="2:3" ht="15.75" customHeight="1" x14ac:dyDescent="0.35"/>
    <row r="123" spans="2:3" ht="15.75" customHeight="1" x14ac:dyDescent="0.35"/>
    <row r="124" spans="2:3" ht="15.75" customHeight="1" x14ac:dyDescent="0.35"/>
    <row r="125" spans="2:3" ht="15.75" customHeight="1" x14ac:dyDescent="0.35"/>
    <row r="126" spans="2:3" ht="15.75" customHeight="1" x14ac:dyDescent="0.35"/>
    <row r="127" spans="2:3" ht="15.75" customHeight="1" x14ac:dyDescent="0.35"/>
    <row r="128" spans="2:3" ht="15.75" customHeight="1" x14ac:dyDescent="0.35"/>
    <row r="129" ht="15.75" customHeight="1" x14ac:dyDescent="0.35"/>
    <row r="130" ht="15.75" customHeight="1" x14ac:dyDescent="0.35"/>
    <row r="131" ht="15.75" customHeight="1" x14ac:dyDescent="0.35"/>
    <row r="132" ht="15.75" customHeight="1" x14ac:dyDescent="0.35"/>
    <row r="133" ht="15.75" customHeight="1" x14ac:dyDescent="0.35"/>
    <row r="134" ht="15.75" customHeight="1" x14ac:dyDescent="0.35"/>
    <row r="135" ht="15.75" customHeight="1" x14ac:dyDescent="0.35"/>
    <row r="136" ht="15.75" customHeight="1" x14ac:dyDescent="0.35"/>
    <row r="137" ht="15.75" customHeight="1" x14ac:dyDescent="0.35"/>
    <row r="138" ht="15.75" customHeight="1" x14ac:dyDescent="0.35"/>
    <row r="139" ht="15.75" customHeight="1" x14ac:dyDescent="0.35"/>
    <row r="140" ht="15.75" customHeight="1" x14ac:dyDescent="0.35"/>
    <row r="141" ht="15.75" customHeight="1" x14ac:dyDescent="0.35"/>
    <row r="142" ht="15.75" customHeight="1" x14ac:dyDescent="0.35"/>
    <row r="143" ht="15.75" customHeight="1" x14ac:dyDescent="0.35"/>
    <row r="144" ht="15.75" customHeight="1" x14ac:dyDescent="0.35"/>
    <row r="145" ht="15.75" customHeight="1" x14ac:dyDescent="0.35"/>
    <row r="146" ht="15.75" customHeight="1" x14ac:dyDescent="0.35"/>
    <row r="147" ht="15.75" customHeight="1" x14ac:dyDescent="0.35"/>
    <row r="148" ht="15.75" customHeight="1" x14ac:dyDescent="0.35"/>
    <row r="149" ht="15.75" customHeight="1" x14ac:dyDescent="0.35"/>
    <row r="150" ht="15.75" customHeight="1" x14ac:dyDescent="0.35"/>
    <row r="151" ht="15.75" customHeight="1" x14ac:dyDescent="0.35"/>
    <row r="152" ht="15.75" customHeight="1" x14ac:dyDescent="0.35"/>
    <row r="153" ht="15.75" customHeight="1" x14ac:dyDescent="0.35"/>
    <row r="154" ht="15.75" customHeight="1" x14ac:dyDescent="0.35"/>
    <row r="155" ht="15.75" customHeight="1" x14ac:dyDescent="0.35"/>
    <row r="156" ht="15.75" customHeight="1" x14ac:dyDescent="0.35"/>
    <row r="157" ht="15.75" customHeight="1" x14ac:dyDescent="0.35"/>
    <row r="158" ht="15.75" customHeight="1" x14ac:dyDescent="0.35"/>
  </sheetData>
  <sheetProtection selectLockedCells="1"/>
  <protectedRanges>
    <protectedRange sqref="C39" name="Tartomány4"/>
    <protectedRange sqref="C51:C52" name="Tartomány4_1"/>
  </protectedRanges>
  <mergeCells count="61">
    <mergeCell ref="A39:AA39"/>
    <mergeCell ref="BB8:BC8"/>
    <mergeCell ref="BD8:BD9"/>
    <mergeCell ref="BE8:BE9"/>
    <mergeCell ref="D33:AA33"/>
    <mergeCell ref="AB33:AY33"/>
    <mergeCell ref="AZ33:BE33"/>
    <mergeCell ref="AS8:AS9"/>
    <mergeCell ref="AT8:AU8"/>
    <mergeCell ref="AV8:AW8"/>
    <mergeCell ref="AX8:AX9"/>
    <mergeCell ref="AY8:AY9"/>
    <mergeCell ref="AZ8:BA8"/>
    <mergeCell ref="AJ8:AK8"/>
    <mergeCell ref="AL8:AL9"/>
    <mergeCell ref="AM8:AM9"/>
    <mergeCell ref="AP8:AQ8"/>
    <mergeCell ref="AR8:AR9"/>
    <mergeCell ref="AA8:AA9"/>
    <mergeCell ref="AB8:AC8"/>
    <mergeCell ref="AD8:AE8"/>
    <mergeCell ref="AF8:AF9"/>
    <mergeCell ref="AG8:AG9"/>
    <mergeCell ref="AH8:AI8"/>
    <mergeCell ref="AZ6:BE7"/>
    <mergeCell ref="BF6:BF9"/>
    <mergeCell ref="BG6:BG9"/>
    <mergeCell ref="D7:I7"/>
    <mergeCell ref="J7:O7"/>
    <mergeCell ref="P7:U7"/>
    <mergeCell ref="V7:AA7"/>
    <mergeCell ref="AB7:AG7"/>
    <mergeCell ref="AH7:AM7"/>
    <mergeCell ref="AN7:AS7"/>
    <mergeCell ref="Z8:Z9"/>
    <mergeCell ref="AT7:AY7"/>
    <mergeCell ref="D8:E8"/>
    <mergeCell ref="F8:G8"/>
    <mergeCell ref="H8:H9"/>
    <mergeCell ref="I8:I9"/>
    <mergeCell ref="A1:BE1"/>
    <mergeCell ref="A2:BE2"/>
    <mergeCell ref="A3:BE3"/>
    <mergeCell ref="A4:BE4"/>
    <mergeCell ref="A5:BE5"/>
    <mergeCell ref="A6:A9"/>
    <mergeCell ref="B6:B9"/>
    <mergeCell ref="C6:C9"/>
    <mergeCell ref="D6:AA6"/>
    <mergeCell ref="AB6:AY6"/>
    <mergeCell ref="J8:K8"/>
    <mergeCell ref="L8:M8"/>
    <mergeCell ref="N8:N9"/>
    <mergeCell ref="O8:O9"/>
    <mergeCell ref="P8:Q8"/>
    <mergeCell ref="R8:S8"/>
    <mergeCell ref="T8:T9"/>
    <mergeCell ref="U8:U9"/>
    <mergeCell ref="V8:W8"/>
    <mergeCell ref="X8:Y8"/>
    <mergeCell ref="AN8:AO8"/>
  </mergeCells>
  <pageMargins left="0.25" right="0.25" top="0.75" bottom="0.75" header="0.3" footer="0.3"/>
  <pageSetup paperSize="8" scale="51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indexed="51"/>
    <pageSetUpPr fitToPage="1"/>
  </sheetPr>
  <dimension ref="A1:E64"/>
  <sheetViews>
    <sheetView tabSelected="1" topLeftCell="A2" zoomScale="90" zoomScaleNormal="90" workbookViewId="0">
      <selection activeCell="G8" sqref="G8"/>
    </sheetView>
  </sheetViews>
  <sheetFormatPr defaultColWidth="10.6640625" defaultRowHeight="12.5" x14ac:dyDescent="0.25"/>
  <cols>
    <col min="1" max="1" width="24.109375" style="88" customWidth="1"/>
    <col min="2" max="2" width="71" style="88" bestFit="1" customWidth="1"/>
    <col min="3" max="3" width="24.109375" style="88" customWidth="1"/>
    <col min="4" max="4" width="59.109375" style="88" customWidth="1"/>
    <col min="5" max="5" width="21.33203125" style="88" customWidth="1"/>
    <col min="6" max="16384" width="10.6640625" style="88"/>
  </cols>
  <sheetData>
    <row r="1" spans="1:5" ht="13" thickBot="1" x14ac:dyDescent="0.3"/>
    <row r="2" spans="1:5" ht="15.5" x14ac:dyDescent="0.25">
      <c r="A2" s="771" t="s">
        <v>384</v>
      </c>
      <c r="B2" s="772"/>
      <c r="C2" s="772"/>
      <c r="D2" s="772"/>
      <c r="E2" s="350"/>
    </row>
    <row r="3" spans="1:5" ht="18.5" thickBot="1" x14ac:dyDescent="0.3">
      <c r="A3" s="773" t="s">
        <v>385</v>
      </c>
      <c r="B3" s="774"/>
      <c r="C3" s="774"/>
      <c r="D3" s="774"/>
      <c r="E3" s="91"/>
    </row>
    <row r="4" spans="1:5" ht="15.5" thickBot="1" x14ac:dyDescent="0.3">
      <c r="A4" s="775" t="s">
        <v>386</v>
      </c>
      <c r="B4" s="777" t="s">
        <v>387</v>
      </c>
      <c r="C4" s="779" t="s">
        <v>388</v>
      </c>
      <c r="D4" s="780"/>
      <c r="E4" s="783" t="s">
        <v>389</v>
      </c>
    </row>
    <row r="5" spans="1:5" ht="29.25" customHeight="1" thickTop="1" thickBot="1" x14ac:dyDescent="0.3">
      <c r="A5" s="776"/>
      <c r="B5" s="778"/>
      <c r="C5" s="351" t="s">
        <v>386</v>
      </c>
      <c r="D5" s="352" t="s">
        <v>387</v>
      </c>
      <c r="E5" s="784"/>
    </row>
    <row r="6" spans="1:5" ht="17.649999999999999" customHeight="1" thickBot="1" x14ac:dyDescent="0.3">
      <c r="A6" s="754" t="s">
        <v>390</v>
      </c>
      <c r="B6" s="781"/>
      <c r="C6" s="781"/>
      <c r="D6" s="781"/>
      <c r="E6" s="782"/>
    </row>
    <row r="7" spans="1:5" ht="12.75" hidden="1" customHeight="1" x14ac:dyDescent="0.35">
      <c r="A7" s="785" t="s">
        <v>430</v>
      </c>
      <c r="B7" s="786" t="s">
        <v>391</v>
      </c>
      <c r="C7" s="353"/>
      <c r="D7" s="354"/>
      <c r="E7" s="167"/>
    </row>
    <row r="8" spans="1:5" s="89" customFormat="1" ht="15.5" x14ac:dyDescent="0.35">
      <c r="A8" s="765"/>
      <c r="B8" s="762"/>
      <c r="C8" s="355" t="s">
        <v>428</v>
      </c>
      <c r="D8" s="354" t="s">
        <v>392</v>
      </c>
      <c r="E8" s="356" t="s">
        <v>397</v>
      </c>
    </row>
    <row r="9" spans="1:5" s="89" customFormat="1" ht="15.5" x14ac:dyDescent="0.35">
      <c r="A9" s="745"/>
      <c r="B9" s="787"/>
      <c r="C9" s="353" t="s">
        <v>429</v>
      </c>
      <c r="D9" s="354" t="s">
        <v>448</v>
      </c>
      <c r="E9" s="356" t="s">
        <v>397</v>
      </c>
    </row>
    <row r="10" spans="1:5" s="89" customFormat="1" ht="15.5" x14ac:dyDescent="0.35">
      <c r="A10" s="619" t="s">
        <v>431</v>
      </c>
      <c r="B10" s="788" t="s">
        <v>456</v>
      </c>
      <c r="C10" s="355" t="s">
        <v>430</v>
      </c>
      <c r="D10" s="618" t="s">
        <v>391</v>
      </c>
      <c r="E10" s="356" t="s">
        <v>397</v>
      </c>
    </row>
    <row r="11" spans="1:5" s="89" customFormat="1" ht="15.75" customHeight="1" x14ac:dyDescent="0.35">
      <c r="A11" s="750" t="s">
        <v>433</v>
      </c>
      <c r="B11" s="761" t="s">
        <v>394</v>
      </c>
      <c r="C11" s="355" t="s">
        <v>431</v>
      </c>
      <c r="D11" s="618" t="s">
        <v>395</v>
      </c>
      <c r="E11" s="356" t="s">
        <v>397</v>
      </c>
    </row>
    <row r="12" spans="1:5" ht="12.75" hidden="1" customHeight="1" x14ac:dyDescent="0.35">
      <c r="A12" s="764"/>
      <c r="B12" s="762"/>
      <c r="C12" s="355"/>
      <c r="D12" s="354"/>
      <c r="E12" s="356" t="s">
        <v>397</v>
      </c>
    </row>
    <row r="13" spans="1:5" s="89" customFormat="1" ht="16" thickBot="1" x14ac:dyDescent="0.4">
      <c r="A13" s="751"/>
      <c r="B13" s="763"/>
      <c r="C13" s="355" t="s">
        <v>432</v>
      </c>
      <c r="D13" s="354" t="s">
        <v>396</v>
      </c>
      <c r="E13" s="356" t="s">
        <v>397</v>
      </c>
    </row>
    <row r="14" spans="1:5" ht="15.5" thickBot="1" x14ac:dyDescent="0.3">
      <c r="A14" s="754" t="s">
        <v>341</v>
      </c>
      <c r="B14" s="755"/>
      <c r="C14" s="755"/>
      <c r="D14" s="755"/>
      <c r="E14" s="756"/>
    </row>
    <row r="15" spans="1:5" ht="15.5" x14ac:dyDescent="0.35">
      <c r="A15" s="750" t="s">
        <v>344</v>
      </c>
      <c r="B15" s="766" t="s">
        <v>345</v>
      </c>
      <c r="C15" s="359" t="s">
        <v>73</v>
      </c>
      <c r="D15" s="354" t="s">
        <v>74</v>
      </c>
      <c r="E15" s="168" t="s">
        <v>393</v>
      </c>
    </row>
    <row r="16" spans="1:5" ht="15.5" x14ac:dyDescent="0.35">
      <c r="A16" s="765"/>
      <c r="B16" s="767"/>
      <c r="C16" s="360" t="s">
        <v>67</v>
      </c>
      <c r="D16" s="358" t="s">
        <v>68</v>
      </c>
      <c r="E16" s="168" t="s">
        <v>393</v>
      </c>
    </row>
    <row r="17" spans="1:5" ht="15.5" x14ac:dyDescent="0.35">
      <c r="A17" s="750" t="s">
        <v>346</v>
      </c>
      <c r="B17" s="766" t="s">
        <v>347</v>
      </c>
      <c r="C17" s="361" t="s">
        <v>91</v>
      </c>
      <c r="D17" s="354" t="s">
        <v>92</v>
      </c>
      <c r="E17" s="168" t="s">
        <v>393</v>
      </c>
    </row>
    <row r="18" spans="1:5" ht="15.5" x14ac:dyDescent="0.35">
      <c r="A18" s="765"/>
      <c r="B18" s="767"/>
      <c r="C18" s="359" t="s">
        <v>67</v>
      </c>
      <c r="D18" s="358" t="s">
        <v>68</v>
      </c>
      <c r="E18" s="168" t="s">
        <v>393</v>
      </c>
    </row>
    <row r="19" spans="1:5" ht="15.5" x14ac:dyDescent="0.35">
      <c r="A19" s="745"/>
      <c r="B19" s="768"/>
      <c r="C19" s="359" t="s">
        <v>73</v>
      </c>
      <c r="D19" s="354" t="s">
        <v>74</v>
      </c>
      <c r="E19" s="168" t="s">
        <v>393</v>
      </c>
    </row>
    <row r="20" spans="1:5" ht="15.5" x14ac:dyDescent="0.35">
      <c r="A20" s="750" t="s">
        <v>354</v>
      </c>
      <c r="B20" s="761" t="s">
        <v>355</v>
      </c>
      <c r="C20" s="361" t="s">
        <v>89</v>
      </c>
      <c r="D20" s="354" t="s">
        <v>90</v>
      </c>
      <c r="E20" s="168" t="s">
        <v>393</v>
      </c>
    </row>
    <row r="21" spans="1:5" ht="15.5" x14ac:dyDescent="0.35">
      <c r="A21" s="764"/>
      <c r="B21" s="762"/>
      <c r="C21" s="359" t="s">
        <v>67</v>
      </c>
      <c r="D21" s="358" t="s">
        <v>68</v>
      </c>
      <c r="E21" s="168" t="s">
        <v>393</v>
      </c>
    </row>
    <row r="22" spans="1:5" ht="15.5" x14ac:dyDescent="0.35">
      <c r="A22" s="751"/>
      <c r="B22" s="763"/>
      <c r="C22" s="361" t="s">
        <v>97</v>
      </c>
      <c r="D22" s="354" t="s">
        <v>98</v>
      </c>
      <c r="E22" s="168" t="s">
        <v>393</v>
      </c>
    </row>
    <row r="23" spans="1:5" ht="15.5" x14ac:dyDescent="0.35">
      <c r="A23" s="750" t="s">
        <v>356</v>
      </c>
      <c r="B23" s="761" t="s">
        <v>357</v>
      </c>
      <c r="C23" s="361" t="s">
        <v>89</v>
      </c>
      <c r="D23" s="354" t="s">
        <v>90</v>
      </c>
      <c r="E23" s="168" t="s">
        <v>393</v>
      </c>
    </row>
    <row r="24" spans="1:5" ht="15.5" x14ac:dyDescent="0.35">
      <c r="A24" s="751"/>
      <c r="B24" s="763"/>
      <c r="C24" s="361" t="s">
        <v>97</v>
      </c>
      <c r="D24" s="354" t="s">
        <v>98</v>
      </c>
      <c r="E24" s="168" t="s">
        <v>393</v>
      </c>
    </row>
    <row r="25" spans="1:5" ht="15.5" x14ac:dyDescent="0.35">
      <c r="A25" s="746" t="s">
        <v>373</v>
      </c>
      <c r="B25" s="748" t="s">
        <v>374</v>
      </c>
      <c r="C25" s="359" t="s">
        <v>89</v>
      </c>
      <c r="D25" s="354" t="s">
        <v>90</v>
      </c>
      <c r="E25" s="168" t="s">
        <v>393</v>
      </c>
    </row>
    <row r="26" spans="1:5" ht="15.5" x14ac:dyDescent="0.35">
      <c r="A26" s="747"/>
      <c r="B26" s="749"/>
      <c r="C26" s="361" t="s">
        <v>344</v>
      </c>
      <c r="D26" s="354" t="s">
        <v>345</v>
      </c>
      <c r="E26" s="168" t="s">
        <v>393</v>
      </c>
    </row>
    <row r="27" spans="1:5" ht="15.5" x14ac:dyDescent="0.35">
      <c r="A27" s="362" t="s">
        <v>369</v>
      </c>
      <c r="B27" s="169" t="s">
        <v>370</v>
      </c>
      <c r="C27" s="361" t="s">
        <v>361</v>
      </c>
      <c r="D27" s="354" t="s">
        <v>362</v>
      </c>
      <c r="E27" s="168" t="s">
        <v>393</v>
      </c>
    </row>
    <row r="28" spans="1:5" ht="15.5" x14ac:dyDescent="0.35">
      <c r="A28" s="588" t="s">
        <v>365</v>
      </c>
      <c r="B28" s="590" t="s">
        <v>366</v>
      </c>
      <c r="C28" s="361" t="s">
        <v>346</v>
      </c>
      <c r="D28" s="354" t="s">
        <v>347</v>
      </c>
      <c r="E28" s="168" t="s">
        <v>393</v>
      </c>
    </row>
    <row r="29" spans="1:5" ht="16" thickBot="1" x14ac:dyDescent="0.4">
      <c r="A29" s="588" t="s">
        <v>375</v>
      </c>
      <c r="B29" s="590" t="s">
        <v>376</v>
      </c>
      <c r="C29" s="361" t="s">
        <v>365</v>
      </c>
      <c r="D29" s="354" t="s">
        <v>366</v>
      </c>
      <c r="E29" s="168" t="s">
        <v>393</v>
      </c>
    </row>
    <row r="30" spans="1:5" ht="15.5" thickBot="1" x14ac:dyDescent="0.3">
      <c r="A30" s="754" t="s">
        <v>232</v>
      </c>
      <c r="B30" s="755"/>
      <c r="C30" s="755"/>
      <c r="D30" s="755"/>
      <c r="E30" s="756"/>
    </row>
    <row r="31" spans="1:5" ht="15.5" x14ac:dyDescent="0.35">
      <c r="A31" s="746" t="s">
        <v>254</v>
      </c>
      <c r="B31" s="752" t="s">
        <v>398</v>
      </c>
      <c r="C31" s="361" t="s">
        <v>244</v>
      </c>
      <c r="D31" s="354" t="s">
        <v>245</v>
      </c>
      <c r="E31" s="363" t="s">
        <v>393</v>
      </c>
    </row>
    <row r="32" spans="1:5" ht="15.5" x14ac:dyDescent="0.35">
      <c r="A32" s="747"/>
      <c r="B32" s="753"/>
      <c r="C32" s="361" t="s">
        <v>399</v>
      </c>
      <c r="D32" s="354" t="s">
        <v>240</v>
      </c>
      <c r="E32" s="363" t="s">
        <v>393</v>
      </c>
    </row>
    <row r="33" spans="1:5" ht="15.5" x14ac:dyDescent="0.35">
      <c r="A33" s="357" t="s">
        <v>265</v>
      </c>
      <c r="B33" s="354" t="s">
        <v>400</v>
      </c>
      <c r="C33" s="361" t="s">
        <v>246</v>
      </c>
      <c r="D33" s="354" t="s">
        <v>401</v>
      </c>
      <c r="E33" s="363" t="s">
        <v>393</v>
      </c>
    </row>
    <row r="34" spans="1:5" ht="15.5" x14ac:dyDescent="0.35">
      <c r="A34" s="357" t="s">
        <v>256</v>
      </c>
      <c r="B34" s="354" t="s">
        <v>257</v>
      </c>
      <c r="C34" s="361" t="s">
        <v>242</v>
      </c>
      <c r="D34" s="354" t="s">
        <v>243</v>
      </c>
      <c r="E34" s="363" t="s">
        <v>393</v>
      </c>
    </row>
    <row r="35" spans="1:5" ht="15.5" x14ac:dyDescent="0.35">
      <c r="A35" s="357" t="s">
        <v>258</v>
      </c>
      <c r="B35" s="354" t="s">
        <v>259</v>
      </c>
      <c r="C35" s="361" t="s">
        <v>248</v>
      </c>
      <c r="D35" s="354" t="s">
        <v>249</v>
      </c>
      <c r="E35" s="168" t="s">
        <v>393</v>
      </c>
    </row>
    <row r="36" spans="1:5" ht="15.5" x14ac:dyDescent="0.35">
      <c r="A36" s="589" t="s">
        <v>269</v>
      </c>
      <c r="B36" s="591" t="s">
        <v>270</v>
      </c>
      <c r="C36" s="361" t="s">
        <v>256</v>
      </c>
      <c r="D36" s="354" t="s">
        <v>257</v>
      </c>
      <c r="E36" s="363" t="s">
        <v>393</v>
      </c>
    </row>
    <row r="37" spans="1:5" ht="15.5" x14ac:dyDescent="0.35">
      <c r="A37" s="357" t="s">
        <v>271</v>
      </c>
      <c r="B37" s="354" t="s">
        <v>272</v>
      </c>
      <c r="C37" s="361" t="s">
        <v>258</v>
      </c>
      <c r="D37" s="354" t="s">
        <v>259</v>
      </c>
      <c r="E37" s="168" t="s">
        <v>393</v>
      </c>
    </row>
    <row r="38" spans="1:5" ht="16" thickBot="1" x14ac:dyDescent="0.4">
      <c r="A38" s="357" t="s">
        <v>273</v>
      </c>
      <c r="B38" s="354" t="s">
        <v>274</v>
      </c>
      <c r="C38" s="361" t="s">
        <v>260</v>
      </c>
      <c r="D38" s="354" t="s">
        <v>402</v>
      </c>
      <c r="E38" s="168" t="s">
        <v>393</v>
      </c>
    </row>
    <row r="39" spans="1:5" ht="15.5" thickBot="1" x14ac:dyDescent="0.35">
      <c r="A39" s="754" t="s">
        <v>403</v>
      </c>
      <c r="B39" s="759"/>
      <c r="C39" s="759"/>
      <c r="D39" s="759"/>
      <c r="E39" s="760"/>
    </row>
    <row r="40" spans="1:5" ht="15.5" x14ac:dyDescent="0.35">
      <c r="A40" s="357" t="s">
        <v>300</v>
      </c>
      <c r="B40" s="354" t="s">
        <v>301</v>
      </c>
      <c r="C40" s="361" t="s">
        <v>287</v>
      </c>
      <c r="D40" s="354" t="s">
        <v>404</v>
      </c>
      <c r="E40" s="364" t="s">
        <v>393</v>
      </c>
    </row>
    <row r="41" spans="1:5" ht="15.5" x14ac:dyDescent="0.35">
      <c r="A41" s="357" t="s">
        <v>310</v>
      </c>
      <c r="B41" s="354" t="s">
        <v>311</v>
      </c>
      <c r="C41" s="361" t="s">
        <v>300</v>
      </c>
      <c r="D41" s="354" t="s">
        <v>301</v>
      </c>
      <c r="E41" s="364" t="s">
        <v>393</v>
      </c>
    </row>
    <row r="42" spans="1:5" ht="15.5" x14ac:dyDescent="0.35">
      <c r="A42" s="357" t="s">
        <v>325</v>
      </c>
      <c r="B42" s="354" t="s">
        <v>326</v>
      </c>
      <c r="C42" s="361" t="s">
        <v>287</v>
      </c>
      <c r="D42" s="354" t="s">
        <v>404</v>
      </c>
      <c r="E42" s="364" t="s">
        <v>393</v>
      </c>
    </row>
    <row r="43" spans="1:5" ht="15.5" x14ac:dyDescent="0.35">
      <c r="A43" s="357" t="s">
        <v>331</v>
      </c>
      <c r="B43" s="354" t="s">
        <v>332</v>
      </c>
      <c r="C43" s="361" t="s">
        <v>325</v>
      </c>
      <c r="D43" s="354" t="s">
        <v>326</v>
      </c>
      <c r="E43" s="364" t="s">
        <v>393</v>
      </c>
    </row>
    <row r="44" spans="1:5" ht="15.5" x14ac:dyDescent="0.35">
      <c r="A44" s="357" t="s">
        <v>302</v>
      </c>
      <c r="B44" s="354" t="s">
        <v>303</v>
      </c>
      <c r="C44" s="361" t="s">
        <v>290</v>
      </c>
      <c r="D44" s="354" t="s">
        <v>291</v>
      </c>
      <c r="E44" s="364" t="s">
        <v>393</v>
      </c>
    </row>
    <row r="45" spans="1:5" ht="16" thickBot="1" x14ac:dyDescent="0.4">
      <c r="A45" s="357" t="s">
        <v>312</v>
      </c>
      <c r="B45" s="354" t="s">
        <v>313</v>
      </c>
      <c r="C45" s="361" t="s">
        <v>302</v>
      </c>
      <c r="D45" s="354" t="s">
        <v>303</v>
      </c>
      <c r="E45" s="167" t="s">
        <v>393</v>
      </c>
    </row>
    <row r="46" spans="1:5" ht="15.5" x14ac:dyDescent="0.35">
      <c r="A46" s="757" t="s">
        <v>292</v>
      </c>
      <c r="B46" s="752" t="s">
        <v>405</v>
      </c>
      <c r="C46" s="361" t="s">
        <v>89</v>
      </c>
      <c r="D46" s="354" t="s">
        <v>90</v>
      </c>
      <c r="E46" s="167" t="s">
        <v>393</v>
      </c>
    </row>
    <row r="47" spans="1:5" ht="15.5" x14ac:dyDescent="0.35">
      <c r="A47" s="758"/>
      <c r="B47" s="753"/>
      <c r="C47" s="361" t="s">
        <v>73</v>
      </c>
      <c r="D47" s="354" t="s">
        <v>74</v>
      </c>
      <c r="E47" s="167" t="s">
        <v>393</v>
      </c>
    </row>
    <row r="48" spans="1:5" ht="15.5" x14ac:dyDescent="0.35">
      <c r="A48" s="744" t="s">
        <v>304</v>
      </c>
      <c r="B48" s="742" t="s">
        <v>406</v>
      </c>
      <c r="C48" s="361" t="s">
        <v>292</v>
      </c>
      <c r="D48" s="354" t="s">
        <v>405</v>
      </c>
      <c r="E48" s="167" t="s">
        <v>397</v>
      </c>
    </row>
    <row r="49" spans="1:5" ht="15.5" x14ac:dyDescent="0.35">
      <c r="A49" s="745"/>
      <c r="B49" s="743"/>
      <c r="C49" s="361" t="s">
        <v>97</v>
      </c>
      <c r="D49" s="354" t="s">
        <v>98</v>
      </c>
      <c r="E49" s="592" t="s">
        <v>393</v>
      </c>
    </row>
    <row r="50" spans="1:5" ht="15.5" x14ac:dyDescent="0.35">
      <c r="A50" s="357" t="s">
        <v>294</v>
      </c>
      <c r="B50" s="354" t="s">
        <v>407</v>
      </c>
      <c r="C50" s="361" t="s">
        <v>91</v>
      </c>
      <c r="D50" s="354" t="s">
        <v>92</v>
      </c>
      <c r="E50" s="167" t="s">
        <v>393</v>
      </c>
    </row>
    <row r="51" spans="1:5" ht="15.5" x14ac:dyDescent="0.35">
      <c r="A51" s="769" t="s">
        <v>306</v>
      </c>
      <c r="B51" s="770" t="s">
        <v>408</v>
      </c>
      <c r="C51" s="361" t="s">
        <v>294</v>
      </c>
      <c r="D51" s="354" t="s">
        <v>407</v>
      </c>
      <c r="E51" s="167" t="s">
        <v>397</v>
      </c>
    </row>
    <row r="52" spans="1:5" ht="15.5" x14ac:dyDescent="0.35">
      <c r="A52" s="745"/>
      <c r="B52" s="743"/>
      <c r="C52" s="361" t="s">
        <v>292</v>
      </c>
      <c r="D52" s="354" t="s">
        <v>405</v>
      </c>
      <c r="E52" s="592" t="s">
        <v>397</v>
      </c>
    </row>
    <row r="53" spans="1:5" ht="15.5" x14ac:dyDescent="0.35">
      <c r="A53" s="357" t="s">
        <v>308</v>
      </c>
      <c r="B53" s="354" t="s">
        <v>409</v>
      </c>
      <c r="C53" s="361" t="s">
        <v>296</v>
      </c>
      <c r="D53" s="354" t="s">
        <v>410</v>
      </c>
      <c r="E53" s="365" t="s">
        <v>393</v>
      </c>
    </row>
    <row r="54" spans="1:5" ht="15.5" x14ac:dyDescent="0.35">
      <c r="A54" s="357" t="s">
        <v>315</v>
      </c>
      <c r="B54" s="354" t="s">
        <v>316</v>
      </c>
      <c r="C54" s="361" t="s">
        <v>308</v>
      </c>
      <c r="D54" s="354" t="s">
        <v>309</v>
      </c>
      <c r="E54" s="167" t="s">
        <v>393</v>
      </c>
    </row>
    <row r="55" spans="1:5" ht="15.5" x14ac:dyDescent="0.35">
      <c r="A55" s="357" t="s">
        <v>327</v>
      </c>
      <c r="B55" s="354" t="s">
        <v>328</v>
      </c>
      <c r="C55" s="361" t="s">
        <v>290</v>
      </c>
      <c r="D55" s="354" t="s">
        <v>291</v>
      </c>
      <c r="E55" s="167" t="s">
        <v>393</v>
      </c>
    </row>
    <row r="56" spans="1:5" ht="15.5" x14ac:dyDescent="0.35">
      <c r="A56" s="357" t="s">
        <v>333</v>
      </c>
      <c r="B56" s="354" t="s">
        <v>334</v>
      </c>
      <c r="C56" s="361" t="s">
        <v>327</v>
      </c>
      <c r="D56" s="354" t="s">
        <v>328</v>
      </c>
      <c r="E56" s="167" t="s">
        <v>393</v>
      </c>
    </row>
    <row r="57" spans="1:5" s="107" customFormat="1" ht="15.5" x14ac:dyDescent="0.35">
      <c r="A57" s="357" t="s">
        <v>336</v>
      </c>
      <c r="B57" s="354" t="s">
        <v>337</v>
      </c>
      <c r="C57" s="361" t="s">
        <v>329</v>
      </c>
      <c r="D57" s="354" t="s">
        <v>330</v>
      </c>
      <c r="E57" s="167" t="s">
        <v>393</v>
      </c>
    </row>
    <row r="58" spans="1:5" s="107" customFormat="1" ht="16" thickBot="1" x14ac:dyDescent="0.4">
      <c r="A58" s="357" t="s">
        <v>339</v>
      </c>
      <c r="B58" s="354" t="s">
        <v>340</v>
      </c>
      <c r="C58" s="361" t="s">
        <v>329</v>
      </c>
      <c r="D58" s="354" t="s">
        <v>330</v>
      </c>
      <c r="E58" s="167" t="s">
        <v>393</v>
      </c>
    </row>
    <row r="59" spans="1:5" ht="15.5" thickBot="1" x14ac:dyDescent="0.35">
      <c r="A59" s="754" t="s">
        <v>411</v>
      </c>
      <c r="B59" s="759"/>
      <c r="C59" s="759"/>
      <c r="D59" s="759"/>
      <c r="E59" s="760"/>
    </row>
    <row r="60" spans="1:5" ht="15.5" x14ac:dyDescent="0.35">
      <c r="A60" s="357" t="s">
        <v>414</v>
      </c>
      <c r="B60" s="366" t="s">
        <v>174</v>
      </c>
      <c r="C60" s="361" t="s">
        <v>416</v>
      </c>
      <c r="D60" s="354" t="s">
        <v>412</v>
      </c>
      <c r="E60" s="363" t="s">
        <v>393</v>
      </c>
    </row>
    <row r="61" spans="1:5" ht="15.5" x14ac:dyDescent="0.35">
      <c r="A61" s="357" t="s">
        <v>415</v>
      </c>
      <c r="B61" s="354" t="s">
        <v>170</v>
      </c>
      <c r="C61" s="361" t="s">
        <v>414</v>
      </c>
      <c r="D61" s="366" t="s">
        <v>174</v>
      </c>
      <c r="E61" s="363" t="s">
        <v>393</v>
      </c>
    </row>
    <row r="62" spans="1:5" ht="15.5" x14ac:dyDescent="0.35">
      <c r="A62" s="361" t="s">
        <v>450</v>
      </c>
      <c r="B62" s="598" t="s">
        <v>449</v>
      </c>
      <c r="C62" s="361" t="s">
        <v>119</v>
      </c>
      <c r="D62" s="598" t="s">
        <v>120</v>
      </c>
      <c r="E62" s="363" t="s">
        <v>397</v>
      </c>
    </row>
    <row r="63" spans="1:5" ht="15.5" x14ac:dyDescent="0.35">
      <c r="A63" s="361" t="s">
        <v>435</v>
      </c>
      <c r="B63" s="598" t="s">
        <v>436</v>
      </c>
      <c r="C63" s="361" t="s">
        <v>119</v>
      </c>
      <c r="D63" s="598" t="s">
        <v>120</v>
      </c>
      <c r="E63" s="363" t="s">
        <v>393</v>
      </c>
    </row>
    <row r="64" spans="1:5" ht="16" thickBot="1" x14ac:dyDescent="0.4">
      <c r="A64" s="367" t="s">
        <v>157</v>
      </c>
      <c r="B64" s="92" t="s">
        <v>413</v>
      </c>
      <c r="C64" s="93" t="s">
        <v>154</v>
      </c>
      <c r="D64" s="94" t="s">
        <v>155</v>
      </c>
      <c r="E64" s="106" t="s">
        <v>393</v>
      </c>
    </row>
  </sheetData>
  <sheetProtection selectLockedCells="1" selectUnlockedCells="1"/>
  <mergeCells count="33">
    <mergeCell ref="A59:E59"/>
    <mergeCell ref="A51:A52"/>
    <mergeCell ref="B51:B52"/>
    <mergeCell ref="A2:D2"/>
    <mergeCell ref="A3:D3"/>
    <mergeCell ref="A4:A5"/>
    <mergeCell ref="B4:B5"/>
    <mergeCell ref="C4:D4"/>
    <mergeCell ref="A6:E6"/>
    <mergeCell ref="B23:B24"/>
    <mergeCell ref="A14:E14"/>
    <mergeCell ref="E4:E5"/>
    <mergeCell ref="A7:A9"/>
    <mergeCell ref="B7:B9"/>
    <mergeCell ref="A11:A13"/>
    <mergeCell ref="A17:A19"/>
    <mergeCell ref="B20:B22"/>
    <mergeCell ref="A20:A22"/>
    <mergeCell ref="B11:B13"/>
    <mergeCell ref="A15:A16"/>
    <mergeCell ref="B15:B16"/>
    <mergeCell ref="B17:B19"/>
    <mergeCell ref="B48:B49"/>
    <mergeCell ref="A48:A49"/>
    <mergeCell ref="A31:A32"/>
    <mergeCell ref="B25:B26"/>
    <mergeCell ref="A23:A24"/>
    <mergeCell ref="A25:A26"/>
    <mergeCell ref="B31:B32"/>
    <mergeCell ref="A30:E30"/>
    <mergeCell ref="A46:A47"/>
    <mergeCell ref="B46:B47"/>
    <mergeCell ref="A39:E39"/>
  </mergeCells>
  <printOptions horizontalCentered="1" verticalCentered="1"/>
  <pageMargins left="0.25" right="0.25" top="0.75" bottom="0.75" header="0.3" footer="0.3"/>
  <pageSetup paperSize="9" scale="57" firstPageNumber="0" orientation="portrait" horizontalDpi="300" verticalDpi="300" r:id="rId1"/>
  <headerFooter alignWithMargins="0">
    <oddHeader>&amp;R&amp;"Arial,Normál"&amp;12 2. számú melléklet a  Katonai Műveleti Logisztika mesterképzési szak tantervéhez</oddHeader>
  </headerFooter>
  <colBreaks count="1" manualBreakCount="1">
    <brk id="4" max="1048575" man="1"/>
  </colBreak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"/>
  <sheetViews>
    <sheetView workbookViewId="0"/>
  </sheetViews>
  <sheetFormatPr defaultRowHeight="13" x14ac:dyDescent="0.3"/>
  <sheetData/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activity xmlns="5cd2d254-ca03-4a3a-8758-39c6a19b8ba7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um" ma:contentTypeID="0x0101005ADFC06393E4EB4A83B1873361575E0A" ma:contentTypeVersion="16" ma:contentTypeDescription="Új dokumentum létrehozása." ma:contentTypeScope="" ma:versionID="8cc37aaa5b6e0c0e1c0864ec564b2f9c">
  <xsd:schema xmlns:xsd="http://www.w3.org/2001/XMLSchema" xmlns:xs="http://www.w3.org/2001/XMLSchema" xmlns:p="http://schemas.microsoft.com/office/2006/metadata/properties" xmlns:ns3="5cd2d254-ca03-4a3a-8758-39c6a19b8ba7" xmlns:ns4="ae0b0afa-f789-4fa4-a5c6-160970309b52" targetNamespace="http://schemas.microsoft.com/office/2006/metadata/properties" ma:root="true" ma:fieldsID="a066adb3c948de146517be9b6f67d778" ns3:_="" ns4:_="">
    <xsd:import namespace="5cd2d254-ca03-4a3a-8758-39c6a19b8ba7"/>
    <xsd:import namespace="ae0b0afa-f789-4fa4-a5c6-160970309b52"/>
    <xsd:element name="properties">
      <xsd:complexType>
        <xsd:sequence>
          <xsd:element name="documentManagement">
            <xsd:complexType>
              <xsd:all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DateTaken" minOccurs="0"/>
                <xsd:element ref="ns3:MediaServiceOCR" minOccurs="0"/>
                <xsd:element ref="ns3:MediaServiceLocation" minOccurs="0"/>
                <xsd:element ref="ns3:MediaServiceGenerationTime" minOccurs="0"/>
                <xsd:element ref="ns3:MediaServiceEventHashCode" minOccurs="0"/>
                <xsd:element ref="ns3:MediaServiceAutoKeyPoints" minOccurs="0"/>
                <xsd:element ref="ns3:MediaServiceKeyPoints" minOccurs="0"/>
                <xsd:element ref="ns4:SharedWithUsers" minOccurs="0"/>
                <xsd:element ref="ns4:SharedWithDetails" minOccurs="0"/>
                <xsd:element ref="ns4:SharingHintHash" minOccurs="0"/>
                <xsd:element ref="ns3:MediaLengthInSeconds" minOccurs="0"/>
                <xsd:element ref="ns3:_activity" minOccurs="0"/>
                <xsd:element ref="ns3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cd2d254-ca03-4a3a-8758-39c6a19b8ba7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MediaServiceAutoTags" ma:internalName="MediaServiceAutoTags" ma:readOnly="true">
      <xsd:simpleType>
        <xsd:restriction base="dms:Text"/>
      </xsd:simpleType>
    </xsd:element>
    <xsd:element name="MediaServiceDateTaken" ma:index="11" nillable="true" ma:displayName="MediaServiceDateTaken" ma:hidden="true" ma:internalName="MediaServiceDateTaken" ma:readOnly="true">
      <xsd:simpleType>
        <xsd:restriction base="dms:Text"/>
      </xsd:simpleType>
    </xsd:element>
    <xsd:element name="MediaServiceOCR" ma:index="12" nillable="true" ma:displayName="MediaServiceOCR" ma:internalName="MediaServiceOCR" ma:readOnly="true">
      <xsd:simpleType>
        <xsd:restriction base="dms:Note">
          <xsd:maxLength value="255"/>
        </xsd:restriction>
      </xsd:simpleType>
    </xsd:element>
    <xsd:element name="MediaServiceLocation" ma:index="13" nillable="true" ma:displayName="MediaServiceLocation" ma:internalName="MediaServiceLocation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AutoKeyPoints" ma:index="16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7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1" nillable="true" ma:displayName="Length (seconds)" ma:internalName="MediaLengthInSeconds" ma:readOnly="true">
      <xsd:simpleType>
        <xsd:restriction base="dms:Unknown"/>
      </xsd:simpleType>
    </xsd:element>
    <xsd:element name="_activity" ma:index="22" nillable="true" ma:displayName="_activity" ma:hidden="true" ma:internalName="_activity">
      <xsd:simpleType>
        <xsd:restriction base="dms:Note"/>
      </xsd:simpleType>
    </xsd:element>
    <xsd:element name="MediaServiceObjectDetectorVersions" ma:index="23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e0b0afa-f789-4fa4-a5c6-160970309b52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Résztvevők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Megosztva részletekkel" ma:internalName="SharedWithDetails" ma:readOnly="true">
      <xsd:simpleType>
        <xsd:restriction base="dms:Note">
          <xsd:maxLength value="255"/>
        </xsd:restriction>
      </xsd:simpleType>
    </xsd:element>
    <xsd:element name="SharingHintHash" ma:index="20" nillable="true" ma:displayName="Megosztási tipp kivonata" ma:hidden="true" ma:internalName="SharingHintHash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artalomtípus"/>
        <xsd:element ref="dc:title" minOccurs="0" maxOccurs="1" ma:index="4" ma:displayName="Cím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830ADB6D-1FD2-4ACA-A211-ABA2E307BA99}">
  <ds:schemaRefs>
    <ds:schemaRef ds:uri="http://schemas.microsoft.com/office/2006/metadata/properties"/>
    <ds:schemaRef ds:uri="http://schemas.microsoft.com/office/infopath/2007/PartnerControls"/>
    <ds:schemaRef ds:uri="5cd2d254-ca03-4a3a-8758-39c6a19b8ba7"/>
  </ds:schemaRefs>
</ds:datastoreItem>
</file>

<file path=customXml/itemProps2.xml><?xml version="1.0" encoding="utf-8"?>
<ds:datastoreItem xmlns:ds="http://schemas.openxmlformats.org/officeDocument/2006/customXml" ds:itemID="{239021F8-7CA9-49BD-A2F7-2C9D4B79EF89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5cd2d254-ca03-4a3a-8758-39c6a19b8ba7"/>
    <ds:schemaRef ds:uri="ae0b0afa-f789-4fa4-a5c6-160970309b52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B7ECD44-1CD2-4ABB-B447-06AB89F0F87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Munkalapok</vt:lpstr>
      </vt:variant>
      <vt:variant>
        <vt:i4>7</vt:i4>
      </vt:variant>
      <vt:variant>
        <vt:lpstr>Névvel ellátott tartományok</vt:lpstr>
      </vt:variant>
      <vt:variant>
        <vt:i4>5</vt:i4>
      </vt:variant>
    </vt:vector>
  </HeadingPairs>
  <TitlesOfParts>
    <vt:vector size="12" baseType="lpstr">
      <vt:lpstr>SZAK</vt:lpstr>
      <vt:lpstr>Katonai Informatika</vt:lpstr>
      <vt:lpstr>Katonai kommunikáció</vt:lpstr>
      <vt:lpstr>Információvédelem</vt:lpstr>
      <vt:lpstr>REF-EHV</vt:lpstr>
      <vt:lpstr>Elotanulmanyi rend</vt:lpstr>
      <vt:lpstr>Munka1</vt:lpstr>
      <vt:lpstr>Információvédelem!Nyomtatási_terület</vt:lpstr>
      <vt:lpstr>'Katonai Informatika'!Nyomtatási_terület</vt:lpstr>
      <vt:lpstr>'Katonai kommunikáció'!Nyomtatási_terület</vt:lpstr>
      <vt:lpstr>'REF-EHV'!Nyomtatási_terület</vt:lpstr>
      <vt:lpstr>SZAK!Nyomtatási_terület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Editke</dc:creator>
  <cp:keywords/>
  <dc:description/>
  <cp:lastModifiedBy>Szente-Varga Mónika</cp:lastModifiedBy>
  <cp:revision/>
  <cp:lastPrinted>2025-05-26T05:08:41Z</cp:lastPrinted>
  <dcterms:created xsi:type="dcterms:W3CDTF">2013-03-06T07:49:00Z</dcterms:created>
  <dcterms:modified xsi:type="dcterms:W3CDTF">2025-06-30T12:07:40Z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0x0101005ADFC06393E4EB4A83B1873361575E0A</vt:lpwstr>
  </property>
</Properties>
</file>